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0" yWindow="0" windowWidth="25600" windowHeight="16060" activeTab="2"/>
  </bookViews>
  <sheets>
    <sheet name="ClassDates" sheetId="14" r:id="rId1"/>
    <sheet name="VBlackB_CS" sheetId="13" r:id="rId2"/>
    <sheet name="VGreenB_CS" sheetId="10" r:id="rId3"/>
    <sheet name="Times" sheetId="5" r:id="rId4"/>
  </sheets>
  <externalReferences>
    <externalReference r:id="rId5"/>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49" i="13" l="1"/>
  <c r="C248" i="13"/>
  <c r="C247" i="13"/>
  <c r="C232" i="13"/>
  <c r="C231" i="13"/>
  <c r="C230" i="13"/>
  <c r="C229" i="13"/>
  <c r="C228" i="13"/>
  <c r="C212" i="13"/>
  <c r="C211" i="13"/>
  <c r="C210" i="13"/>
  <c r="C196" i="13"/>
  <c r="C195" i="13"/>
  <c r="C176" i="13"/>
  <c r="C175" i="13"/>
  <c r="C160" i="13"/>
  <c r="C159" i="13"/>
  <c r="C157" i="13"/>
  <c r="C142" i="13"/>
  <c r="C141" i="13"/>
  <c r="C140" i="13"/>
  <c r="C139" i="13"/>
  <c r="C138" i="13"/>
  <c r="C117" i="13"/>
  <c r="C116" i="13"/>
  <c r="C115" i="13"/>
  <c r="C114" i="13"/>
  <c r="C113" i="13"/>
  <c r="C112" i="13"/>
  <c r="C89" i="13"/>
  <c r="C88" i="13"/>
  <c r="C87" i="13"/>
  <c r="C86" i="13"/>
  <c r="C85" i="13"/>
  <c r="C84" i="13"/>
  <c r="C72" i="13"/>
  <c r="C71" i="13"/>
  <c r="C70" i="13"/>
  <c r="C69" i="13"/>
  <c r="C68" i="13"/>
  <c r="C67" i="13"/>
  <c r="C46" i="13"/>
  <c r="C45" i="13"/>
  <c r="C44" i="13"/>
  <c r="C43" i="13"/>
  <c r="C42" i="13"/>
  <c r="C41" i="13"/>
  <c r="C23" i="13"/>
  <c r="C24" i="13"/>
  <c r="C25" i="13"/>
  <c r="C22" i="13"/>
  <c r="I144" i="13"/>
  <c r="C158" i="13"/>
  <c r="C259" i="13"/>
  <c r="C260" i="13"/>
  <c r="C263" i="13"/>
  <c r="C174" i="10"/>
  <c r="C177" i="10"/>
  <c r="C173" i="10"/>
  <c r="C85" i="10"/>
  <c r="C161" i="10"/>
  <c r="C160" i="10"/>
  <c r="C159" i="10"/>
  <c r="C144" i="10"/>
  <c r="C143" i="10"/>
  <c r="C142" i="10"/>
  <c r="C141" i="10"/>
  <c r="C140" i="10"/>
  <c r="C46" i="10"/>
  <c r="C118" i="10"/>
  <c r="C117" i="10"/>
  <c r="C90" i="10"/>
  <c r="C116" i="10"/>
  <c r="C115" i="10"/>
  <c r="C114" i="10"/>
  <c r="C113" i="10"/>
  <c r="C89" i="10"/>
  <c r="C88" i="10"/>
  <c r="C87" i="10"/>
  <c r="C86" i="10"/>
  <c r="C72" i="10"/>
  <c r="C71" i="10"/>
  <c r="C70" i="10"/>
  <c r="C69" i="10"/>
  <c r="C68" i="10"/>
  <c r="C67" i="10"/>
  <c r="C73" i="10"/>
  <c r="I74" i="10"/>
  <c r="C45" i="10"/>
  <c r="C44" i="10"/>
  <c r="C41" i="10"/>
  <c r="C43" i="10"/>
  <c r="C42" i="10"/>
  <c r="C24" i="10"/>
  <c r="C23" i="10"/>
  <c r="C22" i="10"/>
  <c r="C26" i="10"/>
  <c r="C119" i="10"/>
  <c r="I120" i="10"/>
  <c r="C145" i="10"/>
  <c r="I146" i="10"/>
  <c r="C91" i="10"/>
  <c r="I92" i="10"/>
  <c r="C162" i="10"/>
  <c r="I164" i="10"/>
  <c r="C47" i="10"/>
  <c r="I48" i="10"/>
  <c r="I27" i="10"/>
  <c r="C177" i="13"/>
  <c r="I178" i="13"/>
  <c r="C161" i="13"/>
  <c r="I162" i="13"/>
  <c r="C197" i="13"/>
  <c r="I198" i="13"/>
  <c r="C213" i="13"/>
  <c r="I214" i="13"/>
  <c r="C73" i="13"/>
  <c r="I74" i="13"/>
  <c r="C233" i="13"/>
  <c r="I234" i="13"/>
  <c r="C90" i="13"/>
  <c r="I91" i="13"/>
  <c r="C47" i="13"/>
  <c r="I48" i="13"/>
  <c r="C144" i="13"/>
  <c r="C250" i="13"/>
  <c r="I252" i="13"/>
  <c r="C26" i="13"/>
  <c r="I27" i="13"/>
  <c r="C118" i="13"/>
  <c r="I119" i="13"/>
  <c r="C172" i="10"/>
  <c r="C175" i="10"/>
  <c r="C178" i="10"/>
  <c r="C258" i="13"/>
  <c r="C261" i="13"/>
  <c r="C264" i="13"/>
</calcChain>
</file>

<file path=xl/sharedStrings.xml><?xml version="1.0" encoding="utf-8"?>
<sst xmlns="http://schemas.openxmlformats.org/spreadsheetml/2006/main" count="771" uniqueCount="346">
  <si>
    <t>Six Sigma Introduction</t>
  </si>
  <si>
    <t>Lean Six Sigma Fusion</t>
  </si>
  <si>
    <t>Managing the Project</t>
  </si>
  <si>
    <t>Project Charter</t>
  </si>
  <si>
    <t>Kaizen Event</t>
  </si>
  <si>
    <t>Voice of the Customer</t>
  </si>
  <si>
    <t>Voice of the Customer and CTX's</t>
  </si>
  <si>
    <t>SIPOC</t>
  </si>
  <si>
    <t>SIPOC Diagram</t>
  </si>
  <si>
    <t>Mapping the Process</t>
  </si>
  <si>
    <t>Process Mapping</t>
  </si>
  <si>
    <t>Eight Wastes</t>
  </si>
  <si>
    <t>Value Stream Mapping</t>
  </si>
  <si>
    <t>Process-Based Costs</t>
  </si>
  <si>
    <t>Calculating Process Based Costs</t>
  </si>
  <si>
    <t>Introduction to Minitab</t>
  </si>
  <si>
    <t>What is Statistics?</t>
  </si>
  <si>
    <t>Organizing and Presenting Data</t>
  </si>
  <si>
    <t>Pareto Analysis</t>
  </si>
  <si>
    <t>Data and Graphical Analysis</t>
  </si>
  <si>
    <t>Scatter Diagrams</t>
  </si>
  <si>
    <t>Measures of Central Tendency</t>
  </si>
  <si>
    <t>Measures of Dispersion</t>
  </si>
  <si>
    <t>Introduction to Process Capability</t>
  </si>
  <si>
    <t>Process Capability Assessments</t>
  </si>
  <si>
    <t>Measurement System Analysis</t>
  </si>
  <si>
    <t>Validating the Measurement System</t>
  </si>
  <si>
    <t>Cause and Effect Diagrams</t>
  </si>
  <si>
    <t>Failure Mode and Effects Analysis</t>
  </si>
  <si>
    <t>5S</t>
  </si>
  <si>
    <t>Visual Management</t>
  </si>
  <si>
    <t>Flow and Pull Systems</t>
  </si>
  <si>
    <t>Error Proofing</t>
  </si>
  <si>
    <t>Introduction to Design of Experiments</t>
  </si>
  <si>
    <t>Total Productive Maintenance</t>
  </si>
  <si>
    <t>Workplace Design and Layout</t>
  </si>
  <si>
    <t>Changeover Reduction</t>
  </si>
  <si>
    <t>Standard Work</t>
  </si>
  <si>
    <t>Selecting the Solution</t>
  </si>
  <si>
    <t>Control Charts</t>
  </si>
  <si>
    <t>Controlling the Process</t>
  </si>
  <si>
    <t>Introduction to Inferential Statistics</t>
  </si>
  <si>
    <t>Simple Linear Regression</t>
  </si>
  <si>
    <t>ONLINE</t>
  </si>
  <si>
    <t>VIRTUAL CLASS</t>
  </si>
  <si>
    <t>VIRTUAL CAPSTONE</t>
  </si>
  <si>
    <t>TOTAL HOURS</t>
  </si>
  <si>
    <t>Getting Started</t>
  </si>
  <si>
    <t>Introduction to Lean Principles*</t>
  </si>
  <si>
    <t>Introduction to Lean Office and Service*</t>
  </si>
  <si>
    <t>Kaizen Event*</t>
  </si>
  <si>
    <t>Eight Wastes*</t>
  </si>
  <si>
    <t>Current State Value Stream Mapping*</t>
  </si>
  <si>
    <t>Future State Value Stream Mapping*</t>
  </si>
  <si>
    <t>Descriptive Statistics: Self-Assessment</t>
  </si>
  <si>
    <t>n/a</t>
  </si>
  <si>
    <t>Probability Distributions: Discrete Random Variables</t>
  </si>
  <si>
    <t>Continuous Probability Distributions: Normal Curve</t>
  </si>
  <si>
    <t>Confidence Interval for the Mean</t>
  </si>
  <si>
    <t>Making Inferences about Proportions</t>
  </si>
  <si>
    <t>Hypothesis Tests for the Mean</t>
  </si>
  <si>
    <t>Comparing Means</t>
  </si>
  <si>
    <t>Making Inferences about Variances</t>
  </si>
  <si>
    <t>Inferential Statistics: Self Assessment</t>
  </si>
  <si>
    <t>ANOVA</t>
  </si>
  <si>
    <t>Multiple Regression</t>
  </si>
  <si>
    <t>Hypothesis Testing for Nonparametric Data</t>
  </si>
  <si>
    <t>5S*</t>
  </si>
  <si>
    <t>Visual Management*</t>
  </si>
  <si>
    <t>Error Proofing*</t>
  </si>
  <si>
    <t>Workplace Design and Layout*</t>
  </si>
  <si>
    <t>Standard Work*</t>
  </si>
  <si>
    <t>Flow and Pull Systems*</t>
  </si>
  <si>
    <t>Project Management Introduction</t>
  </si>
  <si>
    <t>Introduction to the Theory of Constraints</t>
  </si>
  <si>
    <t>Module</t>
  </si>
  <si>
    <t>Time</t>
  </si>
  <si>
    <t>E-Learning Courses</t>
  </si>
  <si>
    <t>Process Capability</t>
  </si>
  <si>
    <t>Confidence Intervals</t>
  </si>
  <si>
    <t>Sample Size</t>
  </si>
  <si>
    <t>Distributions</t>
  </si>
  <si>
    <t>Full Factorial Designs</t>
  </si>
  <si>
    <t>Fractional Factorial Designs</t>
  </si>
  <si>
    <t>Virtual Class</t>
  </si>
  <si>
    <t>Process Map, CSVSM, 5S, Data Collection Plan, MSA</t>
  </si>
  <si>
    <t>Baseline Stats, Root Cause Analysis, FMEA, Benchmarking Study</t>
  </si>
  <si>
    <r>
      <t xml:space="preserve">Learning Objectives - </t>
    </r>
    <r>
      <rPr>
        <i/>
        <sz val="11"/>
        <color indexed="8"/>
        <rFont val="Arial"/>
        <family val="2"/>
      </rPr>
      <t>the participant will:</t>
    </r>
  </si>
  <si>
    <t>Meet the instructors and class participants</t>
  </si>
  <si>
    <t>Understand the requirements for course completion and certification</t>
  </si>
  <si>
    <t>Learn how to access the e-learning content on the web portal</t>
  </si>
  <si>
    <t>Prerequisite E-Learning</t>
  </si>
  <si>
    <t>Virtual class topics</t>
  </si>
  <si>
    <t>Introduction to Lean Six Sigma and DMAIC Methodology
Project Management Basics</t>
  </si>
  <si>
    <t>Tools, Templates, Forms</t>
  </si>
  <si>
    <t>min.</t>
  </si>
  <si>
    <t>Homework</t>
  </si>
  <si>
    <t>Identify value streams in your process (15 min)</t>
  </si>
  <si>
    <t>Describe why Eight Wastes are a primary focus area during Lean implementation.</t>
  </si>
  <si>
    <t>Know how to apply a Gauge R&amp;R study to validate the measurement system.</t>
  </si>
  <si>
    <r>
      <rPr>
        <b/>
        <i/>
        <sz val="11"/>
        <color indexed="8"/>
        <rFont val="Arial"/>
        <family val="2"/>
      </rPr>
      <t>Tools, Templates, Forms</t>
    </r>
    <r>
      <rPr>
        <b/>
        <sz val="11"/>
        <color indexed="8"/>
        <rFont val="Arial"/>
        <family val="2"/>
      </rPr>
      <t xml:space="preserve">
</t>
    </r>
    <r>
      <rPr>
        <sz val="10"/>
        <color indexed="8"/>
        <rFont val="Arial"/>
        <family val="2"/>
      </rPr>
      <t xml:space="preserve">Process Sigma calculator, 
DMAIC Roadmap
Glossary
</t>
    </r>
    <r>
      <rPr>
        <b/>
        <i/>
        <sz val="11"/>
        <color indexed="8"/>
        <rFont val="Calibri"/>
        <family val="2"/>
      </rPr>
      <t/>
    </r>
  </si>
  <si>
    <r>
      <rPr>
        <b/>
        <i/>
        <sz val="11"/>
        <color indexed="8"/>
        <rFont val="Arial"/>
        <family val="2"/>
      </rPr>
      <t xml:space="preserve">Tools, Templates, Forms
</t>
    </r>
    <r>
      <rPr>
        <sz val="10"/>
        <color indexed="8"/>
        <rFont val="Arial"/>
        <family val="2"/>
      </rPr>
      <t>Value Stream Map
Capacity Model
DPMO and Sigma Level
Frequency distributions
Histogram
Dot Plot
Excel Files for exercises</t>
    </r>
    <r>
      <rPr>
        <b/>
        <i/>
        <sz val="11"/>
        <color indexed="8"/>
        <rFont val="Arial"/>
        <family val="2"/>
      </rPr>
      <t xml:space="preserve">
</t>
    </r>
    <r>
      <rPr>
        <b/>
        <sz val="11"/>
        <color indexed="8"/>
        <rFont val="Arial"/>
        <family val="2"/>
      </rPr>
      <t xml:space="preserve">
</t>
    </r>
    <r>
      <rPr>
        <sz val="10"/>
        <color indexed="8"/>
        <rFont val="Arial"/>
        <family val="2"/>
      </rPr>
      <t xml:space="preserve">
</t>
    </r>
    <r>
      <rPr>
        <b/>
        <i/>
        <sz val="11"/>
        <color indexed="8"/>
        <rFont val="Calibri"/>
        <family val="2"/>
      </rPr>
      <t/>
    </r>
  </si>
  <si>
    <t xml:space="preserve">Tools, Templates, Forms
</t>
  </si>
  <si>
    <t>Construct a simple Current reality Tree from a fishbone diagram</t>
  </si>
  <si>
    <t>Identify the characteristics of a normal curve and use it to estimate the capability of a process.</t>
  </si>
  <si>
    <r>
      <rPr>
        <b/>
        <i/>
        <sz val="11"/>
        <color indexed="8"/>
        <rFont val="Arial"/>
        <family val="2"/>
      </rPr>
      <t>Tools, Templates, Forms</t>
    </r>
    <r>
      <rPr>
        <b/>
        <sz val="11"/>
        <color indexed="8"/>
        <rFont val="Arial"/>
        <family val="2"/>
      </rPr>
      <t xml:space="preserve">
</t>
    </r>
    <r>
      <rPr>
        <sz val="10"/>
        <color indexed="8"/>
        <rFont val="Arial"/>
        <family val="2"/>
      </rPr>
      <t>Project Charter
Gantt Chart
Kano Analysis</t>
    </r>
    <r>
      <rPr>
        <b/>
        <sz val="11"/>
        <color indexed="8"/>
        <rFont val="Arial"/>
        <family val="2"/>
      </rPr>
      <t xml:space="preserve">
</t>
    </r>
    <r>
      <rPr>
        <sz val="10"/>
        <color indexed="8"/>
        <rFont val="Arial"/>
        <family val="2"/>
      </rPr>
      <t xml:space="preserve">Stakeholder Analysis
CTx Matrix
SIPOC Diagram
</t>
    </r>
    <r>
      <rPr>
        <b/>
        <i/>
        <sz val="11"/>
        <color indexed="8"/>
        <rFont val="Calibri"/>
        <family val="2"/>
      </rPr>
      <t/>
    </r>
  </si>
  <si>
    <t>Session 2  - Defining the Project</t>
  </si>
  <si>
    <t>Develop a SIPOC diagram for a process of your choice</t>
  </si>
  <si>
    <t>Basic statistics exercises using Minitab</t>
  </si>
  <si>
    <t>Pareto Diagram
Scatter Plot
Descriptive Statistics
Gauge R&amp;R Study
Attribute Agreement Analysis</t>
  </si>
  <si>
    <t>Process Capability
5 Why's
Ishikawa Fishbone Diagram
CE Matrix
Root Cause Analysis
Current Reality Tree
Process FMEA
Visual Management Techniques
Error Proofing (Poke Yoke) Devices</t>
  </si>
  <si>
    <t>Inferential statistics exercises using Minitab</t>
  </si>
  <si>
    <t>none</t>
  </si>
  <si>
    <t>File to be used during the exercise</t>
  </si>
  <si>
    <t>Black Belt Capstone - Define, Exercises 1 - 5</t>
  </si>
  <si>
    <t>Affinity Diagram, Project Charter, Stakeholder Analysis, SIOPC, VOC/CTQ Tree</t>
  </si>
  <si>
    <t>The Capstone event is a simulated project based on actual improvements made to several Department of Motor Vehicle operations in various states in the US.  The project is divided into several exercises which reinforce the tools and techniques just presented.  In Event 1, the teams will work with voice of the customer information to develop a problem statement and define key metrics to be measured in the process.</t>
  </si>
  <si>
    <t>Black Belt Capstone - Measure, Exercises 6-10</t>
  </si>
  <si>
    <t>In capstone event 2 the teams will begin the measure phase of the project.</t>
  </si>
  <si>
    <t>Black Belt Capstone - Analyze Exercises 11 - 14</t>
  </si>
  <si>
    <t>Files to be used during the exercise</t>
  </si>
  <si>
    <t>This event allows the team to baseline the process and begin the Analyze Phase by evaluating cause and effect.</t>
  </si>
  <si>
    <t>The Capstone project is wrapped up with the Control phase.</t>
  </si>
  <si>
    <t>Analyze ANOVA model with residual analysis.</t>
  </si>
  <si>
    <t>Visualize ANOVA results with a multi-vari plot.</t>
  </si>
  <si>
    <t>Conduct one way and two way analysis of variance tests.</t>
  </si>
  <si>
    <t>Apply the one sample, two sample and paired t-tests and interpret the results.</t>
  </si>
  <si>
    <t>DOE Worksheet
Full Factorial Designs
Fractional Factorial Designs</t>
  </si>
  <si>
    <t>Know the benefits and applications of DOE.</t>
  </si>
  <si>
    <t>Know how to set up and conduct an experiment.</t>
  </si>
  <si>
    <t>Set up and analyze two factor and three factor full factorial experiments.</t>
  </si>
  <si>
    <t>Use Overall Equipment Effectiveness (OEE) to assess the health of the process.</t>
  </si>
  <si>
    <t>Describe the primary benefits gained from Total Productive Maintenance.</t>
  </si>
  <si>
    <t>Provide a step-­‐by-­‐step guide to implementing a successful Changeover Reduction program.</t>
  </si>
  <si>
    <t>Explain how Changeover Reduction it supports and enables Lean waste reduction.</t>
  </si>
  <si>
    <t>Know how to create effective Workplace Design for office and manufacturing processes.</t>
  </si>
  <si>
    <t xml:space="preserve">Understand where to implement Pull Systems know how they enable effective flow of information and materials, </t>
  </si>
  <si>
    <t>DOE exercises in Minitab</t>
  </si>
  <si>
    <t>Regression exercises in Minitab</t>
  </si>
  <si>
    <t xml:space="preserve">OEE Worksheet
Visual Displays, Controls
Error Proofing Devices
Changeover Analysis
Kanban
</t>
  </si>
  <si>
    <t xml:space="preserve">Correlation and regression analysis tools are used for building statistical models that characterize relationships between a dependent and one or more independent variables.  </t>
  </si>
  <si>
    <t>Correlation Analysis
Fitted Line Plot
Simple Linear Regression
Scatter Diagram
Multiple Regression Best Subsets</t>
  </si>
  <si>
    <t>Perform multiple regression and evaluate using model selection criteria.</t>
  </si>
  <si>
    <t>Total hrs.</t>
  </si>
  <si>
    <t>Approximate time required (hrs.)</t>
  </si>
  <si>
    <r>
      <t xml:space="preserve">Understanding process requirements is all about understanding the Voice of the Customer (VOC) and the Voice of the Business.  The central philosophy of Lean Six Sigma is to measure process performance from the perspective of the customer whether internal or external. The </t>
    </r>
    <r>
      <rPr>
        <b/>
        <sz val="10"/>
        <color indexed="8"/>
        <rFont val="Arial"/>
        <family val="2"/>
      </rPr>
      <t>Define Phase</t>
    </r>
    <r>
      <rPr>
        <sz val="10"/>
        <color indexed="8"/>
        <rFont val="Arial"/>
        <family val="2"/>
      </rPr>
      <t xml:space="preserve"> involves preparing a project charter, understanding the relationships between Suppliers-Inputs-Process-Outputs-Customer (SIPOC), translating voice of the customer into Critical-To-Quality (CTQ) requirements which are important to the customer, and developing a project charter.</t>
    </r>
  </si>
  <si>
    <r>
      <t xml:space="preserve">The </t>
    </r>
    <r>
      <rPr>
        <b/>
        <sz val="10"/>
        <color indexed="8"/>
        <rFont val="Arial"/>
        <family val="2"/>
      </rPr>
      <t>Measure Phase</t>
    </r>
    <r>
      <rPr>
        <sz val="10"/>
        <color indexed="8"/>
        <rFont val="Arial"/>
        <family val="2"/>
      </rPr>
      <t xml:space="preserve"> presents tools and techniques which allow the team to refine the problem and begin the search for root causes. In this session the participants will learn tools for measuring a process from a lean perspective by identifying and measuring waste in a process, and from a six sigma perspective by measuring variation. Basic statistical tools will be presented so each participant will need to have a copy of statistical software (Minitab) for data analysis.  </t>
    </r>
  </si>
  <si>
    <t>Descriptive statistics focus on the collection, analysis, presentation and description of a set of data.  The Measure Phase focuses on understanding the current performance of the process selected for improvement and collecting any necessary data needed for analysis. It includes assessment of the measurement systems to ensure data validity.</t>
  </si>
  <si>
    <r>
      <t xml:space="preserve">The measure phase concludes with the establishment of the process baseline.  A process capability study will provide information about the performance of the process under specified operating conditions and the data will provide a basis for improvements in later phases.  In the </t>
    </r>
    <r>
      <rPr>
        <b/>
        <sz val="10"/>
        <color indexed="8"/>
        <rFont val="Arial"/>
        <family val="2"/>
      </rPr>
      <t>Analyze Phase</t>
    </r>
    <r>
      <rPr>
        <sz val="10"/>
        <color indexed="8"/>
        <rFont val="Arial"/>
        <family val="2"/>
      </rPr>
      <t xml:space="preserve"> the team will examine the processes, data, and facts to gain an understanding of why problems occur and what improvement opportunities exist.  </t>
    </r>
  </si>
  <si>
    <t xml:space="preserve">Inferential statistics focus on making decisions about a large data set, or population, based on a subset, or sample.  These tools are used in order to evaluate potential causes to determine their effects on key metrics and determine which causes contribute significantly to the process results and which do not.  A set of analysis techniques called comparative methods is used.  These methods consist of confidence intervals and hypothesis testing. </t>
  </si>
  <si>
    <t>Distributions - Normal, Poisson, Binomial
Hypothesis Testing 
Confidence Intervals
Type I and Type II errors</t>
  </si>
  <si>
    <t>Hypothesis testing can be used to detect differences in a process mean, proportion or variance vs. a target, between two process mean, variances and proportions against each other, and more than two means, proportions or variances.</t>
  </si>
  <si>
    <r>
      <t xml:space="preserve">The purpose of the </t>
    </r>
    <r>
      <rPr>
        <b/>
        <sz val="10"/>
        <color indexed="8"/>
        <rFont val="Arial"/>
        <family val="2"/>
      </rPr>
      <t>Improve Phase</t>
    </r>
    <r>
      <rPr>
        <sz val="10"/>
        <color indexed="8"/>
        <rFont val="Arial"/>
        <family val="2"/>
      </rPr>
      <t xml:space="preserve"> is to create, select and implement the solution. This often involves sorting through many factors which have an effect on the process.   A designed experiment is based on simultaneously testing multiple factors that affect a product, process or service.  DOE is a test or series of tests that allows the experimenter to compare two or more methods or determine levels of controllable factors to optimize a process.  In complex situations where several factors have an impact on the outcome, DOE is well-suited to  finding the most efficient and effective combination of factors for producing the highest quality output.</t>
    </r>
  </si>
  <si>
    <t>Set up and analyze fractional factorial experiments.</t>
  </si>
  <si>
    <r>
      <t xml:space="preserve">The team has been collecting improvement ideas throughout the project and it  time to apply a structure approach to evaluating and selecting solutions.  Once the solution has resulted in measureable improvement it is time to move to the </t>
    </r>
    <r>
      <rPr>
        <b/>
        <sz val="10"/>
        <color indexed="8"/>
        <rFont val="Arial"/>
        <family val="2"/>
      </rPr>
      <t>Control Phase</t>
    </r>
    <r>
      <rPr>
        <sz val="10"/>
        <color indexed="8"/>
        <rFont val="Arial"/>
        <family val="2"/>
      </rPr>
      <t xml:space="preserve">.  this phase focuses on creating and sustaining the improvement but establishing process monitors and controls.  </t>
    </r>
  </si>
  <si>
    <t>Understand and define the quality philosophies of Six Sigma and Lean.</t>
  </si>
  <si>
    <t>Understand the project requirements and the basics of selecting and defining a project.</t>
  </si>
  <si>
    <t>Identify benefits and objectives of Lean Six Sigma.</t>
  </si>
  <si>
    <t>Be able to outline the Lean Six Sigma implementation process.</t>
  </si>
  <si>
    <t>Translate customer needs to critical-to-quality metrics.</t>
  </si>
  <si>
    <t>Be able to identify gaps surrounding a process.</t>
  </si>
  <si>
    <t>Create a project charter.</t>
  </si>
  <si>
    <t>Show how the use of Kaizen Events, or Rapid Improvement Events,  speeds up the execution of larger initiatives.</t>
  </si>
  <si>
    <t>Learn the application, use, and interpretation of several types of process maps.</t>
  </si>
  <si>
    <t>Have an understanding of the five focusing steps of the Theory of Constraints.</t>
  </si>
  <si>
    <t>Construct a current state VSM.</t>
  </si>
  <si>
    <t>Know how to calculate and evaluate takt time vs. cycle time.</t>
  </si>
  <si>
    <t>Be able to identify and describe value add vs. non value add activities.</t>
  </si>
  <si>
    <t>Understand basic statistical terms and definitions.</t>
  </si>
  <si>
    <t>Understand the concept of variation and sources of variation in data.</t>
  </si>
  <si>
    <t>Learn the application of several graphical techniques for plotting and presenting data.</t>
  </si>
  <si>
    <t>Define the central limit theorem and understand its significance and use.</t>
  </si>
  <si>
    <t>Identify, calculate, and interpret the measures of central tendency - mean, median and mode.</t>
  </si>
  <si>
    <t>Use the characteristics of the normal curve to calculate Z scores and percentiles.</t>
  </si>
  <si>
    <t>Use an Attribute Agreement Analysis to determine the validity of attribute measurement systems.</t>
  </si>
  <si>
    <t>Conduct process capability studies for variable and attribute data and interpret the results.</t>
  </si>
  <si>
    <t>Be able to identify improvement objectives give the performance capability.</t>
  </si>
  <si>
    <t>Use Failure Mode and Effect Analysis as a risk assessment tool.</t>
  </si>
  <si>
    <t>Understand the cause and effect principle.</t>
  </si>
  <si>
    <t>Identify, apply and analyze several root cause analysis tools.</t>
  </si>
  <si>
    <t>Understand how visual management works with 5S as a key building block for lean improvements.</t>
  </si>
  <si>
    <t>Know the properties of discrete random variables.</t>
  </si>
  <si>
    <t>Be able to explain the use of confidence intervals to estimate a  population parameter.</t>
  </si>
  <si>
    <t>Identify when hypothesis testing may be appropriate and apply the methodology.</t>
  </si>
  <si>
    <t>Apply the hypothesis testing procedure to test means.</t>
  </si>
  <si>
    <t>Use a scatter plot to identify whether variables appear correlated and to what degree.</t>
  </si>
  <si>
    <t>Fit a least squares regression line to the data and judge the validity of the model.</t>
  </si>
  <si>
    <t>Be able to write the regression equation and perform predictions based on the model.</t>
  </si>
  <si>
    <t>Understand how to select, conduct and interpret appropriate tests for nonparametric data.</t>
  </si>
  <si>
    <t>Identify which pull system tools are best suited for various office and manufacturing environments.</t>
  </si>
  <si>
    <t>Know how to create, implement, and improve Standard Work for both office and manufacturing processes.</t>
  </si>
  <si>
    <t>Solution Selection Matrix
Pugh Matrix
Implementation Plan
Control charts for variable data
Control charts for attribute data
Control Plan</t>
  </si>
  <si>
    <t>Discuss how potential savings affect a project’s Return On Investment (or ROI).</t>
  </si>
  <si>
    <t>Design a Control Plan, discuss its importance, and explain how to create and implement it.</t>
  </si>
  <si>
    <t>Describe the key components required for effectively closing the project, including documentation, handoff, and leverage.</t>
  </si>
  <si>
    <t>Construct and interpret control charts for variables and attributes.</t>
  </si>
  <si>
    <t>Explain how to identify which Control Chart type is most appropriate for monitoring a given process parameter.</t>
  </si>
  <si>
    <t>Explain how all these components come together in the implementation plan.</t>
  </si>
  <si>
    <t xml:space="preserve">Describe the purpose and application of common tools used to generate and analyze potential solutions and to assess risk.
</t>
  </si>
  <si>
    <t>OPTIONAL HOMEWORK</t>
  </si>
  <si>
    <t>hrs.</t>
  </si>
  <si>
    <t>Benchmark Study, New Simulation/Capability, Implementation Plan, Control Plan</t>
  </si>
  <si>
    <t>Green Belt Capstone - Improve , Exercises 13 - 16
Green Belt Capstone - Control , Exercise 17</t>
  </si>
  <si>
    <r>
      <t xml:space="preserve">When the data collection and analysis is completed and the team determines that additional analysis will not add to their understanding of the problem, it’s time to move on to the </t>
    </r>
    <r>
      <rPr>
        <b/>
        <sz val="10"/>
        <color indexed="8"/>
        <rFont val="Arial"/>
        <family val="2"/>
      </rPr>
      <t>Improve Phase</t>
    </r>
    <r>
      <rPr>
        <sz val="10"/>
        <color indexed="8"/>
        <rFont val="Arial"/>
        <family val="2"/>
      </rPr>
      <t xml:space="preserve"> and solution development. Lean tools and techniques will provide several improvement opportunities for eliminating waste and streamlining the process.  </t>
    </r>
  </si>
  <si>
    <t xml:space="preserve">Lean Six Sigma will focus improvement efforts to drive significant improvements in speed, quality and profitability.  The methods and tools of lean will drive improvements in speed and productivity.  The methods and tools of six sigma will drive improvements in defects and variation.  Lean Six Sigma projects follow a Define - Measure - Analyze - Improve - Control methodology which has been proven to work well in all business operations including operation, administrative and service.  </t>
  </si>
  <si>
    <t>Apply Dr. Kano's 4 beliefs to identifying customers requirements.</t>
  </si>
  <si>
    <t>Project concept, or idea, submitted to</t>
  </si>
  <si>
    <t>the instructor</t>
  </si>
  <si>
    <t>Due: end of Session 2 week</t>
  </si>
  <si>
    <t>Project Charter submitted to</t>
  </si>
  <si>
    <t>Measure Phase, process baseline</t>
  </si>
  <si>
    <t>submitted to the instructor</t>
  </si>
  <si>
    <t>remaining tasks, submitted to the instructor</t>
  </si>
  <si>
    <t>Project plan for the completion of the</t>
  </si>
  <si>
    <t>Does not include additional project work</t>
  </si>
  <si>
    <r>
      <t>·</t>
    </r>
    <r>
      <rPr>
        <sz val="7"/>
        <color indexed="8"/>
        <rFont val="Times New Roman"/>
        <family val="1"/>
      </rPr>
      <t xml:space="preserve">        </t>
    </r>
    <r>
      <rPr>
        <sz val="11"/>
        <color theme="1"/>
        <rFont val="Calibri"/>
        <family val="2"/>
        <scheme val="minor"/>
      </rPr>
      <t>Complete the 16 week virtual course and capstone project sessions.</t>
    </r>
  </si>
  <si>
    <r>
      <t>·</t>
    </r>
    <r>
      <rPr>
        <sz val="7"/>
        <color indexed="8"/>
        <rFont val="Times New Roman"/>
        <family val="1"/>
      </rPr>
      <t xml:space="preserve">        </t>
    </r>
    <r>
      <rPr>
        <sz val="11"/>
        <color theme="1"/>
        <rFont val="Calibri"/>
        <family val="2"/>
        <scheme val="minor"/>
      </rPr>
      <t>Complete all online courses with a minimum post-test score of 80%.</t>
    </r>
  </si>
  <si>
    <r>
      <t>·</t>
    </r>
    <r>
      <rPr>
        <sz val="7"/>
        <color indexed="8"/>
        <rFont val="Times New Roman"/>
        <family val="1"/>
      </rPr>
      <t xml:space="preserve">        </t>
    </r>
    <r>
      <rPr>
        <sz val="11"/>
        <color theme="1"/>
        <rFont val="Calibri"/>
        <family val="2"/>
        <scheme val="minor"/>
      </rPr>
      <t>Complete the certification exam with a minimum score of 80%.</t>
    </r>
  </si>
  <si>
    <r>
      <t>·</t>
    </r>
    <r>
      <rPr>
        <sz val="7"/>
        <color indexed="8"/>
        <rFont val="Times New Roman"/>
        <family val="1"/>
      </rPr>
      <t xml:space="preserve">        </t>
    </r>
    <r>
      <rPr>
        <sz val="11"/>
        <color theme="1"/>
        <rFont val="Calibri"/>
        <family val="2"/>
        <scheme val="minor"/>
      </rPr>
      <t>Complete a project and successfully present the project to the instructor and Master Black Belt.</t>
    </r>
  </si>
  <si>
    <t>Project Requirements:</t>
  </si>
  <si>
    <r>
      <t>·</t>
    </r>
    <r>
      <rPr>
        <sz val="7"/>
        <color indexed="8"/>
        <rFont val="Times New Roman"/>
        <family val="1"/>
      </rPr>
      <t xml:space="preserve">        </t>
    </r>
    <r>
      <rPr>
        <sz val="11"/>
        <color theme="1"/>
        <rFont val="Calibri"/>
        <family val="2"/>
        <scheme val="minor"/>
      </rPr>
      <t>You can select a project for your organization or company, or for a non-profit or local charity.</t>
    </r>
  </si>
  <si>
    <r>
      <t>·</t>
    </r>
    <r>
      <rPr>
        <sz val="7"/>
        <color indexed="8"/>
        <rFont val="Times New Roman"/>
        <family val="1"/>
      </rPr>
      <t xml:space="preserve">        </t>
    </r>
    <r>
      <rPr>
        <sz val="11"/>
        <color theme="1"/>
        <rFont val="Calibri"/>
        <family val="2"/>
        <scheme val="minor"/>
      </rPr>
      <t>You will need to have access to the process and the data necessary to complete the project requirements.</t>
    </r>
  </si>
  <si>
    <r>
      <t>·</t>
    </r>
    <r>
      <rPr>
        <sz val="7"/>
        <color indexed="8"/>
        <rFont val="Times New Roman"/>
        <family val="1"/>
      </rPr>
      <t xml:space="preserve">        </t>
    </r>
    <r>
      <rPr>
        <sz val="11"/>
        <color theme="1"/>
        <rFont val="Calibri"/>
        <family val="2"/>
        <scheme val="minor"/>
      </rPr>
      <t>Several project deliverables must be completed during and after the course.</t>
    </r>
  </si>
  <si>
    <r>
      <t>·</t>
    </r>
    <r>
      <rPr>
        <sz val="7"/>
        <color indexed="8"/>
        <rFont val="Times New Roman"/>
        <family val="1"/>
      </rPr>
      <t xml:space="preserve">        </t>
    </r>
    <r>
      <rPr>
        <sz val="11"/>
        <color theme="1"/>
        <rFont val="Calibri"/>
        <family val="2"/>
        <scheme val="minor"/>
      </rPr>
      <t>You will need to present the project to the management team of the company or organization.</t>
    </r>
  </si>
  <si>
    <r>
      <t>·</t>
    </r>
    <r>
      <rPr>
        <sz val="7"/>
        <color indexed="8"/>
        <rFont val="Times New Roman"/>
        <family val="1"/>
      </rPr>
      <t xml:space="preserve">        </t>
    </r>
    <r>
      <rPr>
        <sz val="11"/>
        <color theme="1"/>
        <rFont val="Calibri"/>
        <family val="2"/>
        <scheme val="minor"/>
      </rPr>
      <t>Implementation must be planned but does not have to be fully executed.</t>
    </r>
  </si>
  <si>
    <r>
      <t>·</t>
    </r>
    <r>
      <rPr>
        <sz val="7"/>
        <color indexed="8"/>
        <rFont val="Times New Roman"/>
        <family val="1"/>
      </rPr>
      <t xml:space="preserve">        </t>
    </r>
    <r>
      <rPr>
        <sz val="11"/>
        <color theme="1"/>
        <rFont val="Calibri"/>
        <family val="2"/>
        <scheme val="minor"/>
      </rPr>
      <t>Several project deliverables will be scheduled during and after the course.</t>
    </r>
  </si>
  <si>
    <t>Project Deliverables:</t>
  </si>
  <si>
    <t>The Instructor and / or Master Black Belt will review each deliverable and may return it for additional work if needed.</t>
  </si>
  <si>
    <r>
      <t>1.</t>
    </r>
    <r>
      <rPr>
        <sz val="7"/>
        <color indexed="8"/>
        <rFont val="Times New Roman"/>
        <family val="1"/>
      </rPr>
      <t xml:space="preserve">      </t>
    </r>
    <r>
      <rPr>
        <sz val="11"/>
        <color theme="1"/>
        <rFont val="Calibri"/>
        <family val="2"/>
        <scheme val="minor"/>
      </rPr>
      <t>Project concept or idea, due at the end of session 2</t>
    </r>
  </si>
  <si>
    <r>
      <t>2.</t>
    </r>
    <r>
      <rPr>
        <sz val="7"/>
        <color indexed="8"/>
        <rFont val="Times New Roman"/>
        <family val="1"/>
      </rPr>
      <t xml:space="preserve">      </t>
    </r>
    <r>
      <rPr>
        <sz val="11"/>
        <color theme="1"/>
        <rFont val="Calibri"/>
        <family val="2"/>
        <scheme val="minor"/>
      </rPr>
      <t>Project Charter due at the end of the week of session 4</t>
    </r>
  </si>
  <si>
    <t>The following are guidelines and may vary depending on the complexity of the project:</t>
  </si>
  <si>
    <r>
      <t>3.</t>
    </r>
    <r>
      <rPr>
        <sz val="7"/>
        <color indexed="8"/>
        <rFont val="Times New Roman"/>
        <family val="1"/>
      </rPr>
      <t xml:space="preserve">      </t>
    </r>
    <r>
      <rPr>
        <sz val="11"/>
        <color theme="1"/>
        <rFont val="Calibri"/>
        <family val="2"/>
        <scheme val="minor"/>
      </rPr>
      <t>Measure phase, project baseline, due at the end of the week of session 9</t>
    </r>
  </si>
  <si>
    <r>
      <t>4.</t>
    </r>
    <r>
      <rPr>
        <sz val="7"/>
        <color indexed="8"/>
        <rFont val="Times New Roman"/>
        <family val="1"/>
      </rPr>
      <t xml:space="preserve">      </t>
    </r>
    <r>
      <rPr>
        <sz val="11"/>
        <color theme="1"/>
        <rFont val="Calibri"/>
        <family val="2"/>
        <scheme val="minor"/>
      </rPr>
      <t>Project plan for completion of the remaining tasks, due at the end of the week for session 16</t>
    </r>
  </si>
  <si>
    <t xml:space="preserve">It will up to the Black Belt candidate to: </t>
  </si>
  <si>
    <r>
      <t>·</t>
    </r>
    <r>
      <rPr>
        <sz val="7"/>
        <color indexed="8"/>
        <rFont val="Times New Roman"/>
        <family val="1"/>
      </rPr>
      <t xml:space="preserve">        </t>
    </r>
    <r>
      <rPr>
        <sz val="11"/>
        <color theme="1"/>
        <rFont val="Calibri"/>
        <family val="2"/>
        <scheme val="minor"/>
      </rPr>
      <t xml:space="preserve">Contact the instructor for additional review or assistance if needed.  </t>
    </r>
  </si>
  <si>
    <r>
      <t>·</t>
    </r>
    <r>
      <rPr>
        <sz val="7"/>
        <color indexed="8"/>
        <rFont val="Times New Roman"/>
        <family val="1"/>
      </rPr>
      <t xml:space="preserve">        </t>
    </r>
    <r>
      <rPr>
        <sz val="11"/>
        <color theme="1"/>
        <rFont val="Calibri"/>
        <family val="2"/>
        <scheme val="minor"/>
      </rPr>
      <t>Schedule and conduct local management reviews as needed</t>
    </r>
  </si>
  <si>
    <r>
      <t>·</t>
    </r>
    <r>
      <rPr>
        <sz val="7"/>
        <color indexed="8"/>
        <rFont val="Times New Roman"/>
        <family val="1"/>
      </rPr>
      <t xml:space="preserve">        </t>
    </r>
    <r>
      <rPr>
        <sz val="11"/>
        <color theme="1"/>
        <rFont val="Calibri"/>
        <family val="2"/>
        <scheme val="minor"/>
      </rPr>
      <t>Provide a completed project to the instructor and arrange for a final review</t>
    </r>
  </si>
  <si>
    <t>The instructor will be available to guide and coach you through the project.  The expectations are high and the course and project work can be demanding.  The course is very rigorous and will require that you devote time each week to working on your project as well as completing the online and virtual classes.   When you enroll, be sure the course fits in your calendar and can be completed with your other priorities.</t>
  </si>
  <si>
    <t>Project Deliverable*</t>
  </si>
  <si>
    <r>
      <rPr>
        <b/>
        <sz val="14"/>
        <color indexed="8"/>
        <rFont val="Calibri"/>
        <family val="2"/>
      </rPr>
      <t xml:space="preserve">* </t>
    </r>
    <r>
      <rPr>
        <b/>
        <u/>
        <sz val="14"/>
        <color indexed="8"/>
        <rFont val="Calibri"/>
        <family val="2"/>
      </rPr>
      <t>Black Belt Certification Requirements</t>
    </r>
  </si>
  <si>
    <t>Nonparametric statistics</t>
  </si>
  <si>
    <t>Learn the hypothesis testing procedure for testing means and variances.</t>
  </si>
  <si>
    <t>Capstone Event 1</t>
  </si>
  <si>
    <t>Session 3 - Measuring the Process</t>
  </si>
  <si>
    <t>Session 4 - Process Analysis</t>
  </si>
  <si>
    <t>Capstone Event 2</t>
  </si>
  <si>
    <t>Session 5 - Baseline and Root Cause</t>
  </si>
  <si>
    <t>Capstone Event 3</t>
  </si>
  <si>
    <t>Session 6 - Making Inferences</t>
  </si>
  <si>
    <t>Introduction to,Probability (optional)</t>
  </si>
  <si>
    <t>Session 7 - Statistical Testing 1</t>
  </si>
  <si>
    <t>Session 8 - Statistical Testing 2</t>
  </si>
  <si>
    <t xml:space="preserve">Inferential statistics exercises </t>
  </si>
  <si>
    <t>Hypothesis Tests for Meas</t>
  </si>
  <si>
    <t>Hypothesis Tests for Variances</t>
  </si>
  <si>
    <t>Hypothesis Tests for Proporations</t>
  </si>
  <si>
    <t>Session 9 - Correlation and Regression</t>
  </si>
  <si>
    <t>Session 10 - Designing Experiments</t>
  </si>
  <si>
    <t>Session 11 - Making Improvements</t>
  </si>
  <si>
    <t>Session 12 - Controlling the Process</t>
  </si>
  <si>
    <t>Capstone Event 4</t>
  </si>
  <si>
    <t>Black Belt Capstone - Analyze Exercise 15
Black Belt Capstone - Improve Exercises 16-18
Black Belt Capstone - Control Exercises 19-21</t>
  </si>
  <si>
    <t>Hypothesis Testing, Solution Selection, ANOVA, FSVSM, New Simulation/Capability Analysis, Implementation Plan, Control Plan</t>
  </si>
  <si>
    <t>Session 7 - Controlling the Process</t>
  </si>
  <si>
    <t>Session 1 - Introducrion</t>
  </si>
  <si>
    <r>
      <t xml:space="preserve">Final Project Review - </t>
    </r>
    <r>
      <rPr>
        <sz val="9"/>
        <color indexed="8"/>
        <rFont val="Arial"/>
        <family val="2"/>
      </rPr>
      <t xml:space="preserve">schedule based on project status and completion                                                                                                                                                                              </t>
    </r>
    <r>
      <rPr>
        <b/>
        <sz val="10"/>
        <color indexed="8"/>
        <rFont val="Arial"/>
        <family val="2"/>
      </rPr>
      <t>TBD</t>
    </r>
  </si>
  <si>
    <t>Pre-Class, Getting Started</t>
  </si>
  <si>
    <t>Session 6 - Making Improvements</t>
  </si>
  <si>
    <t>BLACK BELT</t>
  </si>
  <si>
    <t>GREEN BELT</t>
  </si>
  <si>
    <t>BB</t>
  </si>
  <si>
    <t>combined</t>
  </si>
  <si>
    <t>GB</t>
  </si>
  <si>
    <t>Pre Class</t>
  </si>
  <si>
    <t>&lt;-&gt;</t>
  </si>
  <si>
    <t>Session 1</t>
  </si>
  <si>
    <t>Session 2</t>
  </si>
  <si>
    <t>Capstone 1</t>
  </si>
  <si>
    <t>Capstone 2</t>
  </si>
  <si>
    <t>Session 3</t>
  </si>
  <si>
    <t>Session 4</t>
  </si>
  <si>
    <t>Capstone 3</t>
  </si>
  <si>
    <t>Session 5</t>
  </si>
  <si>
    <t>Session  6</t>
  </si>
  <si>
    <t>GB Session 6</t>
  </si>
  <si>
    <t xml:space="preserve"> Session 7</t>
  </si>
  <si>
    <t>GB Session 7</t>
  </si>
  <si>
    <t>Session 8</t>
  </si>
  <si>
    <t>Capstone 4</t>
  </si>
  <si>
    <t>Session 9</t>
  </si>
  <si>
    <t>Session 10</t>
  </si>
  <si>
    <t>Session 11</t>
  </si>
  <si>
    <t>Session 12</t>
  </si>
  <si>
    <t>Apply one proportion, two proportion and Chi Square tests for discrete data, and interpret the results</t>
  </si>
  <si>
    <t>1-sample t test
2-sample t test
1-variance test
2-variance test
1-proportion test
2-proportion test</t>
  </si>
  <si>
    <t>Chi Square Test</t>
  </si>
  <si>
    <t>Know the differences between parametric and nonparametric tests and when each is used</t>
  </si>
  <si>
    <t>Set up, conduct and interprest several nonparametric tests</t>
  </si>
  <si>
    <t>1-way ANOVA
2-way ANOVA
General Linear Model
Residual Analysis
Multi-Vari Plot
Nonparametric tests</t>
  </si>
  <si>
    <t>Analysis of Variance (ANOVA) is a hypothesis testing can be used to detect differences in a process means when three or more populations are tested.  ANOVA will also be a fundamental test in Multiple Regression.  Nonparametric tests are used in situations where parametric assumptions of normality cannot be met.</t>
  </si>
  <si>
    <t>No Class</t>
  </si>
  <si>
    <t>Due: end of Session 12 week</t>
  </si>
  <si>
    <t>Due: end of Session 6 week</t>
  </si>
  <si>
    <t>Due: end of Session 3 week</t>
  </si>
  <si>
    <t>This event allows the team to baseline the process and begin the Analyze Phase by analyzing baseline statistics, evaluating cause and effect and exploring potential problems with FMEA.</t>
  </si>
  <si>
    <t>The team will wrap up the project by selecting solutions and generate a new data set for analysis.</t>
  </si>
  <si>
    <t>Tues, 10AM CT</t>
  </si>
  <si>
    <t>Mentoring, Coaching Sessions - 1 hr session will be scheduled with each BB student for project coaching, questions and additional help as needed.              Week of December 2, 2015</t>
  </si>
  <si>
    <t>October 8, 2015   7pm-9pm MDT</t>
  </si>
  <si>
    <t>October 1, 2015   7pm-9pm MDT</t>
  </si>
  <si>
    <t>September 24, 2015   7pm-8pm MDT</t>
  </si>
  <si>
    <t>October 22, 2015   7pm-9pm MDT</t>
  </si>
  <si>
    <t>NOTE - US Daylight Savings Time ends Sunday, November 1, 2015.</t>
  </si>
  <si>
    <t>October 29, 2015   7pm-9pm MDT</t>
  </si>
  <si>
    <t>November 12, 2015   7pm-9pm MST</t>
  </si>
  <si>
    <t xml:space="preserve">October 14, 2015  6:30pm-9:30pm MDT  </t>
  </si>
  <si>
    <t>November 5, 2015  6:30pm-9:30pm MST</t>
  </si>
  <si>
    <t>November 19, 2015  6:30pm-9:30 MST</t>
  </si>
  <si>
    <t>December 3, 2015  7pm-9pm MST</t>
  </si>
  <si>
    <t>December 10, 2015  7pm-9pm MST</t>
  </si>
  <si>
    <t>January 7, 2016  7pm-9pm MST</t>
  </si>
  <si>
    <t>January 14, 2016  6:30pm-9:30pm MST</t>
  </si>
  <si>
    <t>January 21, 2016   7pm-9pm MST</t>
  </si>
  <si>
    <t>February 4, 2016   7pm-9pm MST</t>
  </si>
  <si>
    <t xml:space="preserve">The measure phase concludes with the MDTablishment of the process baseline.  A process capability study will provide information about the performance of the process under specified operating conditions and the data will provide a basis for improvements in later phases.  In the Analyze Phase the team will examine the processes, data, and facts to gain an understanding of why problems occur and what improvement opportunities exist.  </t>
  </si>
  <si>
    <t>Identify which pull system tools are bMDT suited for various office and manufacturing environments.</t>
  </si>
  <si>
    <t xml:space="preserve">The team has been collecting improvement ideas throughout the project and it  time to apply a structure approach to evaluating and selecting solutions.  Once the solution has resulted in measureable improvement it is time to move to the Control Phase.  this phase focuses on creating and sustaining the improvement but MDTablishing process monitors and controls.  </t>
  </si>
  <si>
    <t>Discuss how potential savings affect a project’s Return On InvMDTment (or ROI).</t>
  </si>
  <si>
    <t>September 24, 2015   7:00PM-9PM MDT</t>
  </si>
  <si>
    <t>October 1 2015   7:00PM-9PM MDT</t>
  </si>
  <si>
    <t>February 11, 2016  7pm-8:30pm MST</t>
  </si>
  <si>
    <t>January 28, 2016  7pm-9pm MST</t>
  </si>
  <si>
    <t>Mentoring, Coaching Sessions - 1 hr session will be scheduled with each BB student for project coaching, questions and additional help as needed.              Week of January 27, 2016</t>
  </si>
  <si>
    <t>October 8, 2015   7:00PM-9PM MDT</t>
  </si>
  <si>
    <t xml:space="preserve">October 15, 2015  6:30PM-9:30PM MDT  </t>
  </si>
  <si>
    <t>NOTE - US Daylight Savings Time ends Sunday, November 1, 2016</t>
  </si>
  <si>
    <t>October 22, 2015   7PM-9PM MDT</t>
  </si>
  <si>
    <t>October 29, 2015   7PM-9PM MST</t>
  </si>
  <si>
    <t>November 5, 2015  6:30PM-9:30PM MST</t>
  </si>
  <si>
    <t>November 12, 2015   7PM-9:00PM MST</t>
  </si>
  <si>
    <t>November 19, 2015  6:30PM-9:30PM MST</t>
  </si>
  <si>
    <t>December 14, 2015   7PM-9PM MST</t>
  </si>
  <si>
    <t>December 2, 2015   7PM-9PM MST</t>
  </si>
  <si>
    <t>December 9, 2015   7:00PM-8:30PM MST</t>
  </si>
  <si>
    <t>Review / Adv Stats</t>
  </si>
  <si>
    <t>IPS GB / BB Virtual Class Dates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</si>
</sst>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0.0"/>
  </numFmts>
  <fonts count="45" x14ac:knownFonts="1">
    <font>
      <sz val="11"/>
      <color theme="1"/>
      <name val="Calibri"/>
      <family val="2"/>
      <scheme val="minor"/>
    </font>
    <font>
      <sz val="10"/>
      <name val="Arial"/>
      <family val="2"/>
    </font>
    <font>
      <sz val="10"/>
      <name val="Calibri"/>
      <family val="2"/>
    </font>
    <font>
      <sz val="11"/>
      <name val="Calibri"/>
      <family val="2"/>
    </font>
    <font>
      <sz val="11"/>
      <color indexed="8"/>
      <name val="Calibri"/>
      <family val="2"/>
    </font>
    <font>
      <sz val="10"/>
      <color indexed="8"/>
      <name val="Arial"/>
      <family val="2"/>
    </font>
    <font>
      <b/>
      <i/>
      <sz val="11"/>
      <color indexed="8"/>
      <name val="Arial"/>
      <family val="2"/>
    </font>
    <font>
      <i/>
      <sz val="11"/>
      <color indexed="8"/>
      <name val="Arial"/>
      <family val="2"/>
    </font>
    <font>
      <b/>
      <sz val="11"/>
      <color indexed="8"/>
      <name val="Arial"/>
      <family val="2"/>
    </font>
    <font>
      <b/>
      <i/>
      <sz val="11"/>
      <color indexed="8"/>
      <name val="Calibri"/>
      <family val="2"/>
    </font>
    <font>
      <b/>
      <sz val="10"/>
      <color indexed="8"/>
      <name val="Arial"/>
      <family val="2"/>
    </font>
    <font>
      <i/>
      <sz val="10"/>
      <name val="Arial"/>
      <family val="2"/>
    </font>
    <font>
      <sz val="7"/>
      <color indexed="8"/>
      <name val="Times New Roman"/>
      <family val="1"/>
    </font>
    <font>
      <b/>
      <u/>
      <sz val="14"/>
      <color indexed="8"/>
      <name val="Calibri"/>
      <family val="2"/>
    </font>
    <font>
      <b/>
      <sz val="14"/>
      <color indexed="8"/>
      <name val="Calibri"/>
      <family val="2"/>
    </font>
    <font>
      <sz val="9"/>
      <color indexed="8"/>
      <name val="Arial"/>
      <family val="2"/>
    </font>
    <font>
      <sz val="11"/>
      <color theme="1"/>
      <name val="Calibri"/>
      <family val="2"/>
      <scheme val="minor"/>
    </font>
    <font>
      <sz val="11"/>
      <color rgb="FF006100"/>
      <name val="Calibri"/>
      <family val="2"/>
      <scheme val="minor"/>
    </font>
    <font>
      <sz val="10"/>
      <color theme="1"/>
      <name val="Calibri"/>
      <family val="2"/>
      <scheme val="minor"/>
    </font>
    <font>
      <sz val="9"/>
      <color rgb="FF000000"/>
      <name val="Arial"/>
      <family val="2"/>
    </font>
    <font>
      <sz val="11"/>
      <color theme="1"/>
      <name val="Arial"/>
      <family val="2"/>
    </font>
    <font>
      <b/>
      <i/>
      <sz val="11"/>
      <color theme="1"/>
      <name val="Arial"/>
      <family val="2"/>
    </font>
    <font>
      <b/>
      <sz val="11"/>
      <color theme="1"/>
      <name val="Arial"/>
      <family val="2"/>
    </font>
    <font>
      <b/>
      <sz val="12"/>
      <color theme="1"/>
      <name val="Arial"/>
      <family val="2"/>
    </font>
    <font>
      <b/>
      <sz val="14"/>
      <color theme="1"/>
      <name val="Arial"/>
      <family val="2"/>
    </font>
    <font>
      <b/>
      <sz val="14"/>
      <color theme="0"/>
      <name val="Arial"/>
      <family val="2"/>
    </font>
    <font>
      <b/>
      <sz val="11"/>
      <color theme="0"/>
      <name val="Arial"/>
      <family val="2"/>
    </font>
    <font>
      <b/>
      <sz val="10"/>
      <color theme="1"/>
      <name val="Arial"/>
      <family val="2"/>
    </font>
    <font>
      <i/>
      <sz val="10"/>
      <color theme="1"/>
      <name val="Arial"/>
      <family val="2"/>
    </font>
    <font>
      <i/>
      <sz val="9"/>
      <color rgb="FFC00000"/>
      <name val="Arial"/>
      <family val="2"/>
    </font>
    <font>
      <sz val="10"/>
      <color theme="1"/>
      <name val="Arial"/>
      <family val="2"/>
    </font>
    <font>
      <sz val="12"/>
      <color theme="1"/>
      <name val="Arial"/>
      <family val="2"/>
    </font>
    <font>
      <i/>
      <sz val="11"/>
      <color theme="1"/>
      <name val="Arial"/>
      <family val="2"/>
    </font>
    <font>
      <sz val="11"/>
      <color theme="1"/>
      <name val="Symbol"/>
      <family val="1"/>
      <charset val="2"/>
    </font>
    <font>
      <b/>
      <sz val="11"/>
      <color theme="1"/>
      <name val="Calibri"/>
      <family val="2"/>
      <scheme val="minor"/>
    </font>
    <font>
      <b/>
      <u/>
      <sz val="14"/>
      <color theme="1"/>
      <name val="Calibri"/>
      <family val="2"/>
      <scheme val="minor"/>
    </font>
    <font>
      <sz val="10"/>
      <color rgb="FF000000"/>
      <name val="Arial"/>
      <family val="2"/>
    </font>
    <font>
      <sz val="11"/>
      <color theme="1"/>
      <name val="Calibri"/>
      <family val="2"/>
    </font>
    <font>
      <b/>
      <sz val="18"/>
      <color rgb="FFC00000"/>
      <name val="Calibri"/>
      <family val="2"/>
      <scheme val="minor"/>
    </font>
    <font>
      <sz val="16"/>
      <color theme="1"/>
      <name val="Calibri"/>
      <family val="2"/>
      <scheme val="minor"/>
    </font>
    <font>
      <b/>
      <i/>
      <sz val="11"/>
      <color rgb="FFFF0000"/>
      <name val="Calibri"/>
      <family val="2"/>
      <scheme val="minor"/>
    </font>
    <font>
      <b/>
      <i/>
      <sz val="10"/>
      <color theme="1"/>
      <name val="Arial"/>
      <family val="2"/>
    </font>
    <font>
      <sz val="14"/>
      <color theme="1"/>
      <name val="Calibri"/>
      <family val="2"/>
      <scheme val="minor"/>
    </font>
    <font>
      <u/>
      <sz val="11"/>
      <color theme="10"/>
      <name val="Calibri"/>
      <family val="2"/>
      <scheme val="minor"/>
    </font>
    <font>
      <u/>
      <sz val="11"/>
      <color theme="11"/>
      <name val="Calibri"/>
      <family val="2"/>
      <scheme val="minor"/>
    </font>
  </fonts>
  <fills count="13">
    <fill>
      <patternFill patternType="none"/>
    </fill>
    <fill>
      <patternFill patternType="gray125"/>
    </fill>
    <fill>
      <patternFill patternType="solid">
        <fgColor indexed="26"/>
      </patternFill>
    </fill>
    <fill>
      <patternFill patternType="solid">
        <fgColor theme="7" tint="0.59999389629810485"/>
        <bgColor indexed="65"/>
      </patternFill>
    </fill>
    <fill>
      <patternFill patternType="solid">
        <fgColor rgb="FFC6EFCE"/>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34998626667073579"/>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s>
  <cellStyleXfs count="60">
    <xf numFmtId="0" fontId="0" fillId="0" borderId="0"/>
    <xf numFmtId="0" fontId="16"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3" fillId="0" borderId="0"/>
    <xf numFmtId="0" fontId="16" fillId="0" borderId="0"/>
    <xf numFmtId="0" fontId="1" fillId="0" borderId="0"/>
    <xf numFmtId="0" fontId="1" fillId="0" borderId="0"/>
    <xf numFmtId="0" fontId="1" fillId="2" borderId="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86">
    <xf numFmtId="0" fontId="0" fillId="0" borderId="0" xfId="0"/>
    <xf numFmtId="0" fontId="2" fillId="0" borderId="0" xfId="19" applyFont="1" applyBorder="1" applyAlignment="1">
      <alignment vertical="center" wrapText="1"/>
    </xf>
    <xf numFmtId="0" fontId="16" fillId="0" borderId="0" xfId="18" applyFont="1" applyBorder="1" applyAlignment="1">
      <alignment horizontal="center"/>
    </xf>
    <xf numFmtId="0" fontId="2" fillId="0" borderId="0" xfId="19" applyFont="1" applyBorder="1" applyAlignment="1">
      <alignment horizontal="left" vertical="center" wrapText="1"/>
    </xf>
    <xf numFmtId="0" fontId="1" fillId="0" borderId="0" xfId="18" applyBorder="1" applyAlignment="1">
      <alignment horizontal="right"/>
    </xf>
    <xf numFmtId="0" fontId="2" fillId="0" borderId="0" xfId="19" applyFont="1" applyFill="1" applyBorder="1" applyAlignment="1">
      <alignment vertical="center" wrapText="1"/>
    </xf>
    <xf numFmtId="0" fontId="2" fillId="0" borderId="0" xfId="19" applyFont="1" applyFill="1" applyBorder="1" applyAlignment="1">
      <alignment horizontal="left" vertical="center" wrapText="1"/>
    </xf>
    <xf numFmtId="0" fontId="18" fillId="0" borderId="0" xfId="13" applyFont="1" applyBorder="1"/>
    <xf numFmtId="0" fontId="19" fillId="5" borderId="0" xfId="0" applyFont="1" applyFill="1"/>
    <xf numFmtId="0" fontId="20" fillId="5" borderId="0" xfId="0" applyFont="1" applyFill="1"/>
    <xf numFmtId="0" fontId="21" fillId="5" borderId="0" xfId="0" applyFont="1" applyFill="1"/>
    <xf numFmtId="0" fontId="20" fillId="5" borderId="0" xfId="0" applyFont="1" applyFill="1" applyBorder="1"/>
    <xf numFmtId="0" fontId="22" fillId="5" borderId="0" xfId="0" applyFont="1" applyFill="1" applyAlignment="1">
      <alignment horizontal="center"/>
    </xf>
    <xf numFmtId="0" fontId="23" fillId="5" borderId="0" xfId="0" applyFont="1" applyFill="1" applyBorder="1" applyAlignment="1">
      <alignment horizontal="center"/>
    </xf>
    <xf numFmtId="0" fontId="24" fillId="5" borderId="0" xfId="0" applyFont="1" applyFill="1" applyAlignment="1">
      <alignment horizontal="left"/>
    </xf>
    <xf numFmtId="0" fontId="20" fillId="5" borderId="0" xfId="0" applyFont="1" applyFill="1" applyAlignment="1">
      <alignment horizontal="center"/>
    </xf>
    <xf numFmtId="0" fontId="20" fillId="5" borderId="0" xfId="0" applyFont="1" applyFill="1" applyBorder="1" applyAlignment="1">
      <alignment horizontal="center"/>
    </xf>
    <xf numFmtId="166" fontId="20" fillId="5" borderId="0" xfId="0" applyNumberFormat="1" applyFont="1" applyFill="1" applyAlignment="1">
      <alignment horizontal="center"/>
    </xf>
    <xf numFmtId="0" fontId="20" fillId="0" borderId="0" xfId="0" applyFont="1"/>
    <xf numFmtId="0" fontId="25" fillId="6" borderId="0" xfId="0" applyFont="1" applyFill="1" applyAlignment="1">
      <alignment horizontal="left"/>
    </xf>
    <xf numFmtId="0" fontId="26" fillId="6" borderId="0" xfId="0" applyFont="1" applyFill="1" applyAlignment="1">
      <alignment horizontal="center"/>
    </xf>
    <xf numFmtId="0" fontId="25" fillId="6" borderId="0" xfId="0" applyFont="1" applyFill="1" applyAlignment="1">
      <alignment horizontal="left" wrapText="1"/>
    </xf>
    <xf numFmtId="166" fontId="26" fillId="6" borderId="0" xfId="0" applyNumberFormat="1" applyFont="1" applyFill="1" applyAlignment="1">
      <alignment horizontal="center"/>
    </xf>
    <xf numFmtId="0" fontId="23" fillId="5" borderId="0" xfId="0" applyFont="1" applyFill="1" applyAlignment="1">
      <alignment horizontal="left" wrapText="1"/>
    </xf>
    <xf numFmtId="166" fontId="22" fillId="5" borderId="0" xfId="0" applyNumberFormat="1" applyFont="1" applyFill="1" applyAlignment="1">
      <alignment horizontal="center"/>
    </xf>
    <xf numFmtId="0" fontId="23" fillId="5" borderId="2" xfId="0" applyFont="1" applyFill="1" applyBorder="1" applyAlignment="1">
      <alignment horizontal="center"/>
    </xf>
    <xf numFmtId="0" fontId="27" fillId="5" borderId="0" xfId="0" applyFont="1" applyFill="1" applyBorder="1" applyAlignment="1">
      <alignment horizontal="left" vertical="center"/>
    </xf>
    <xf numFmtId="166" fontId="20" fillId="5" borderId="3" xfId="0" applyNumberFormat="1" applyFont="1" applyFill="1" applyBorder="1" applyAlignment="1">
      <alignment horizontal="center"/>
    </xf>
    <xf numFmtId="0" fontId="28" fillId="5" borderId="0" xfId="0" applyFont="1" applyFill="1" applyBorder="1" applyAlignment="1">
      <alignment horizontal="left" vertical="center" wrapText="1"/>
    </xf>
    <xf numFmtId="166" fontId="20" fillId="5" borderId="0" xfId="0" applyNumberFormat="1" applyFont="1" applyFill="1" applyBorder="1" applyAlignment="1">
      <alignment horizontal="center"/>
    </xf>
    <xf numFmtId="0" fontId="23" fillId="0" borderId="0" xfId="0" applyFont="1" applyBorder="1" applyAlignment="1">
      <alignment horizontal="center"/>
    </xf>
    <xf numFmtId="0" fontId="29" fillId="5" borderId="0" xfId="0" applyFont="1" applyFill="1" applyBorder="1"/>
    <xf numFmtId="0" fontId="1" fillId="0" borderId="4" xfId="18" applyFont="1" applyBorder="1" applyAlignment="1">
      <alignment horizontal="left" vertical="center" wrapText="1"/>
    </xf>
    <xf numFmtId="0" fontId="20" fillId="5" borderId="3" xfId="0" applyFont="1" applyFill="1" applyBorder="1" applyAlignment="1">
      <alignment horizontal="center"/>
    </xf>
    <xf numFmtId="0" fontId="1" fillId="0" borderId="4" xfId="18" applyFont="1" applyFill="1" applyBorder="1" applyAlignment="1">
      <alignment vertical="center" wrapText="1"/>
    </xf>
    <xf numFmtId="0" fontId="20" fillId="5" borderId="5" xfId="0" applyFont="1" applyFill="1" applyBorder="1" applyAlignment="1">
      <alignment horizontal="center"/>
    </xf>
    <xf numFmtId="0" fontId="1" fillId="0" borderId="4" xfId="19" applyFont="1" applyFill="1" applyBorder="1" applyAlignment="1">
      <alignment horizontal="left" vertical="center" wrapText="1"/>
    </xf>
    <xf numFmtId="0" fontId="1" fillId="0" borderId="0" xfId="19" applyFont="1" applyFill="1" applyBorder="1" applyAlignment="1">
      <alignment horizontal="right" vertical="center" wrapText="1"/>
    </xf>
    <xf numFmtId="0" fontId="20" fillId="5" borderId="0" xfId="0" applyFont="1" applyFill="1" applyBorder="1" applyAlignment="1">
      <alignment horizontal="right" wrapText="1"/>
    </xf>
    <xf numFmtId="0" fontId="21" fillId="5" borderId="6" xfId="0" applyFont="1" applyFill="1" applyBorder="1" applyAlignment="1">
      <alignment wrapText="1"/>
    </xf>
    <xf numFmtId="0" fontId="20" fillId="5" borderId="7" xfId="0" applyFont="1" applyFill="1" applyBorder="1" applyAlignment="1">
      <alignment wrapText="1"/>
    </xf>
    <xf numFmtId="0" fontId="20" fillId="5" borderId="7" xfId="0" applyFont="1" applyFill="1" applyBorder="1" applyAlignment="1">
      <alignment horizontal="center"/>
    </xf>
    <xf numFmtId="0" fontId="20" fillId="5" borderId="7" xfId="0" applyFont="1" applyFill="1" applyBorder="1"/>
    <xf numFmtId="0" fontId="20" fillId="5" borderId="8" xfId="0" applyFont="1" applyFill="1" applyBorder="1"/>
    <xf numFmtId="0" fontId="11" fillId="5" borderId="6" xfId="0" applyFont="1" applyFill="1" applyBorder="1" applyAlignment="1">
      <alignment horizontal="left" vertical="center" wrapText="1"/>
    </xf>
    <xf numFmtId="166" fontId="20" fillId="5" borderId="8" xfId="0" applyNumberFormat="1" applyFont="1" applyFill="1" applyBorder="1" applyAlignment="1">
      <alignment horizontal="center"/>
    </xf>
    <xf numFmtId="0" fontId="1" fillId="5" borderId="4" xfId="18" applyFont="1" applyFill="1" applyBorder="1" applyAlignment="1">
      <alignment horizontal="left" vertical="center" wrapText="1"/>
    </xf>
    <xf numFmtId="0" fontId="1" fillId="5" borderId="3" xfId="18" applyFont="1" applyFill="1" applyBorder="1" applyAlignment="1">
      <alignment horizontal="center" vertical="center" wrapText="1"/>
    </xf>
    <xf numFmtId="0" fontId="1" fillId="5" borderId="0" xfId="18" applyFont="1" applyFill="1" applyBorder="1" applyAlignment="1">
      <alignment horizontal="center" vertical="center" wrapText="1"/>
    </xf>
    <xf numFmtId="0" fontId="11" fillId="5" borderId="9" xfId="0" applyFont="1" applyFill="1" applyBorder="1" applyAlignment="1">
      <alignment horizontal="left" vertical="center" wrapText="1"/>
    </xf>
    <xf numFmtId="166" fontId="20" fillId="5" borderId="2" xfId="0" applyNumberFormat="1" applyFont="1" applyFill="1" applyBorder="1" applyAlignment="1">
      <alignment horizontal="center"/>
    </xf>
    <xf numFmtId="0" fontId="1" fillId="0" borderId="4" xfId="18" applyFont="1" applyBorder="1" applyAlignment="1">
      <alignment vertical="center" wrapText="1"/>
    </xf>
    <xf numFmtId="0" fontId="11" fillId="5" borderId="10" xfId="0" applyFont="1" applyFill="1" applyBorder="1" applyAlignment="1">
      <alignment horizontal="left" vertical="center" wrapText="1"/>
    </xf>
    <xf numFmtId="166" fontId="20" fillId="5" borderId="5" xfId="0" applyNumberFormat="1" applyFont="1" applyFill="1" applyBorder="1" applyAlignment="1">
      <alignment horizontal="center"/>
    </xf>
    <xf numFmtId="0" fontId="1" fillId="0" borderId="7" xfId="19" applyFont="1" applyFill="1" applyBorder="1" applyAlignment="1">
      <alignment horizontal="right" vertical="center" wrapText="1"/>
    </xf>
    <xf numFmtId="0" fontId="27" fillId="5" borderId="0" xfId="0" applyFont="1" applyFill="1" applyBorder="1" applyAlignment="1">
      <alignment horizontal="center" vertical="center"/>
    </xf>
    <xf numFmtId="0" fontId="28" fillId="5" borderId="10" xfId="0" applyFont="1" applyFill="1" applyBorder="1" applyAlignment="1">
      <alignment horizontal="left" vertical="center" wrapText="1"/>
    </xf>
    <xf numFmtId="0" fontId="1" fillId="0" borderId="4" xfId="18"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9" xfId="0" applyFont="1" applyFill="1" applyBorder="1" applyAlignment="1">
      <alignment horizontal="left" vertical="center" wrapText="1"/>
    </xf>
    <xf numFmtId="0" fontId="20" fillId="5" borderId="10" xfId="0" applyFont="1" applyFill="1" applyBorder="1" applyAlignment="1">
      <alignment horizontal="left" wrapText="1"/>
    </xf>
    <xf numFmtId="0" fontId="30" fillId="5" borderId="9" xfId="0" applyFont="1" applyFill="1" applyBorder="1" applyAlignment="1">
      <alignment horizontal="left" vertical="center" wrapText="1"/>
    </xf>
    <xf numFmtId="0" fontId="20" fillId="5" borderId="0" xfId="0" applyFont="1" applyFill="1" applyBorder="1" applyAlignment="1">
      <alignment horizontal="left" wrapText="1"/>
    </xf>
    <xf numFmtId="0" fontId="1" fillId="5" borderId="0" xfId="19" applyFont="1" applyFill="1" applyBorder="1" applyAlignment="1">
      <alignment horizontal="right" vertical="center" wrapText="1"/>
    </xf>
    <xf numFmtId="0" fontId="1" fillId="5" borderId="11" xfId="19" applyFont="1" applyFill="1" applyBorder="1" applyAlignment="1">
      <alignment horizontal="left" vertical="center" wrapText="1"/>
    </xf>
    <xf numFmtId="0" fontId="1" fillId="5" borderId="11" xfId="19" applyFont="1" applyFill="1" applyBorder="1" applyAlignment="1">
      <alignment vertical="center" wrapText="1"/>
    </xf>
    <xf numFmtId="0" fontId="20" fillId="0" borderId="10" xfId="0" applyFont="1" applyBorder="1" applyAlignment="1">
      <alignment horizontal="left" wrapText="1"/>
    </xf>
    <xf numFmtId="0" fontId="1" fillId="5" borderId="11" xfId="18" applyFont="1" applyFill="1" applyBorder="1" applyAlignment="1">
      <alignment horizontal="center" vertical="center" wrapText="1"/>
    </xf>
    <xf numFmtId="0" fontId="1" fillId="5" borderId="9" xfId="18" applyFont="1" applyFill="1" applyBorder="1" applyAlignment="1">
      <alignment horizontal="center" vertical="center" wrapText="1"/>
    </xf>
    <xf numFmtId="0" fontId="1" fillId="5" borderId="12" xfId="19" applyFont="1" applyFill="1" applyBorder="1" applyAlignment="1">
      <alignment horizontal="left" vertical="center" wrapText="1"/>
    </xf>
    <xf numFmtId="0" fontId="11" fillId="5" borderId="6" xfId="19" applyFont="1" applyFill="1" applyBorder="1" applyAlignment="1">
      <alignment horizontal="left" vertical="center" wrapText="1"/>
    </xf>
    <xf numFmtId="0" fontId="11" fillId="5" borderId="9" xfId="19" applyFont="1" applyFill="1" applyBorder="1" applyAlignment="1">
      <alignment horizontal="left" vertical="center" wrapText="1"/>
    </xf>
    <xf numFmtId="0" fontId="11" fillId="5" borderId="10" xfId="19" applyFont="1" applyFill="1" applyBorder="1" applyAlignment="1">
      <alignment horizontal="left" vertical="center" wrapText="1"/>
    </xf>
    <xf numFmtId="0" fontId="20" fillId="0" borderId="0" xfId="0" applyFont="1" applyAlignment="1">
      <alignment horizontal="left" wrapText="1"/>
    </xf>
    <xf numFmtId="0" fontId="20" fillId="5" borderId="0" xfId="0" applyFont="1" applyFill="1" applyAlignment="1">
      <alignment horizontal="left" wrapText="1"/>
    </xf>
    <xf numFmtId="0" fontId="31" fillId="5" borderId="4" xfId="0" applyFont="1" applyFill="1" applyBorder="1" applyAlignment="1"/>
    <xf numFmtId="0" fontId="31" fillId="5" borderId="0" xfId="0" applyFont="1" applyFill="1" applyBorder="1" applyAlignment="1">
      <alignment wrapText="1"/>
    </xf>
    <xf numFmtId="0" fontId="31" fillId="7" borderId="4" xfId="0" applyFont="1" applyFill="1" applyBorder="1" applyAlignment="1">
      <alignment vertical="center"/>
    </xf>
    <xf numFmtId="0" fontId="31" fillId="5" borderId="0" xfId="0" applyFont="1" applyFill="1" applyBorder="1" applyAlignment="1">
      <alignment vertical="center" wrapText="1"/>
    </xf>
    <xf numFmtId="0" fontId="31" fillId="8" borderId="4" xfId="0" applyFont="1" applyFill="1" applyBorder="1" applyAlignment="1">
      <alignment vertical="center"/>
    </xf>
    <xf numFmtId="0" fontId="23" fillId="5" borderId="0" xfId="0" applyFont="1" applyFill="1" applyAlignment="1">
      <alignment horizontal="left"/>
    </xf>
    <xf numFmtId="166" fontId="23" fillId="5" borderId="0" xfId="0" applyNumberFormat="1" applyFont="1" applyFill="1" applyAlignment="1">
      <alignment horizontal="center"/>
    </xf>
    <xf numFmtId="0" fontId="20" fillId="0" borderId="0" xfId="0" applyFont="1" applyAlignment="1">
      <alignment horizontal="center"/>
    </xf>
    <xf numFmtId="0" fontId="20" fillId="0" borderId="0" xfId="0" applyFont="1" applyBorder="1"/>
    <xf numFmtId="0" fontId="1" fillId="0" borderId="11" xfId="18" applyFont="1" applyFill="1" applyBorder="1" applyAlignment="1">
      <alignment horizontal="left" vertical="center" wrapText="1"/>
    </xf>
    <xf numFmtId="0" fontId="27" fillId="5" borderId="0" xfId="0" applyFont="1" applyFill="1" applyBorder="1" applyAlignment="1">
      <alignment horizontal="left"/>
    </xf>
    <xf numFmtId="0" fontId="29" fillId="5" borderId="0" xfId="0" applyFont="1" applyFill="1" applyBorder="1" applyAlignment="1">
      <alignment horizontal="center"/>
    </xf>
    <xf numFmtId="0" fontId="20" fillId="5" borderId="0" xfId="0" applyFont="1" applyFill="1" applyBorder="1" applyAlignment="1">
      <alignment horizontal="right" vertical="top" wrapText="1"/>
    </xf>
    <xf numFmtId="166" fontId="20" fillId="0" borderId="3" xfId="0" applyNumberFormat="1" applyFont="1" applyBorder="1"/>
    <xf numFmtId="0" fontId="20" fillId="5" borderId="9" xfId="0" applyFont="1" applyFill="1" applyBorder="1" applyAlignment="1">
      <alignment horizontal="left" wrapText="1"/>
    </xf>
    <xf numFmtId="166" fontId="20" fillId="5" borderId="0" xfId="0" applyNumberFormat="1" applyFont="1" applyFill="1" applyAlignment="1">
      <alignment horizontal="right"/>
    </xf>
    <xf numFmtId="166" fontId="20" fillId="5" borderId="0" xfId="0" applyNumberFormat="1" applyFont="1" applyFill="1" applyBorder="1" applyAlignment="1">
      <alignment horizontal="right"/>
    </xf>
    <xf numFmtId="0" fontId="22" fillId="5" borderId="0" xfId="0" applyFont="1" applyFill="1" applyBorder="1" applyAlignment="1">
      <alignment vertical="top" wrapText="1"/>
    </xf>
    <xf numFmtId="0" fontId="30" fillId="0" borderId="0" xfId="0" applyFont="1" applyBorder="1" applyAlignment="1">
      <alignment horizontal="left" vertical="top" wrapText="1"/>
    </xf>
    <xf numFmtId="0" fontId="30" fillId="0" borderId="7" xfId="0" applyFont="1" applyBorder="1" applyAlignment="1">
      <alignment horizontal="left" vertical="top" wrapText="1"/>
    </xf>
    <xf numFmtId="0" fontId="30" fillId="5" borderId="13" xfId="0" applyFont="1" applyFill="1" applyBorder="1" applyAlignment="1">
      <alignment horizontal="right" vertical="top" wrapText="1"/>
    </xf>
    <xf numFmtId="0" fontId="20" fillId="5" borderId="3" xfId="0" applyFont="1" applyFill="1" applyBorder="1"/>
    <xf numFmtId="0" fontId="27" fillId="5" borderId="0" xfId="0" applyFont="1" applyFill="1" applyBorder="1"/>
    <xf numFmtId="166" fontId="20" fillId="0" borderId="3" xfId="0" applyNumberFormat="1" applyFont="1" applyBorder="1" applyAlignment="1">
      <alignment horizontal="center"/>
    </xf>
    <xf numFmtId="0" fontId="30" fillId="5" borderId="0" xfId="0" applyFont="1" applyFill="1" applyBorder="1" applyAlignment="1">
      <alignment horizontal="right" vertical="top" wrapText="1"/>
    </xf>
    <xf numFmtId="0" fontId="1" fillId="0" borderId="11" xfId="18" applyFont="1" applyBorder="1" applyAlignment="1">
      <alignment horizontal="left" vertical="center" wrapText="1"/>
    </xf>
    <xf numFmtId="0" fontId="30" fillId="5" borderId="2" xfId="0" applyFont="1" applyFill="1" applyBorder="1" applyAlignment="1">
      <alignment horizontal="left"/>
    </xf>
    <xf numFmtId="0" fontId="30" fillId="5" borderId="5" xfId="0" applyFont="1" applyFill="1" applyBorder="1" applyAlignment="1">
      <alignment horizontal="left"/>
    </xf>
    <xf numFmtId="0" fontId="30" fillId="5" borderId="0" xfId="0" applyFont="1" applyFill="1" applyBorder="1" applyAlignment="1">
      <alignment horizontal="left" vertical="center"/>
    </xf>
    <xf numFmtId="0" fontId="30" fillId="5" borderId="11" xfId="0" applyFont="1" applyFill="1" applyBorder="1" applyAlignment="1">
      <alignment horizontal="left" vertical="center"/>
    </xf>
    <xf numFmtId="166" fontId="20" fillId="0" borderId="0" xfId="0" applyNumberFormat="1" applyFont="1"/>
    <xf numFmtId="0" fontId="20" fillId="5" borderId="4" xfId="0" applyFont="1" applyFill="1" applyBorder="1"/>
    <xf numFmtId="166" fontId="20" fillId="0" borderId="0" xfId="0" applyNumberFormat="1" applyFont="1" applyBorder="1" applyAlignment="1">
      <alignment horizontal="center"/>
    </xf>
    <xf numFmtId="0" fontId="30" fillId="5" borderId="2" xfId="0" applyFont="1" applyFill="1" applyBorder="1" applyAlignment="1">
      <alignment horizontal="left" vertical="top" wrapText="1"/>
    </xf>
    <xf numFmtId="0" fontId="30" fillId="5" borderId="10" xfId="0" applyFont="1" applyFill="1" applyBorder="1" applyAlignment="1">
      <alignment vertical="top" wrapText="1"/>
    </xf>
    <xf numFmtId="0" fontId="30" fillId="5" borderId="5" xfId="0" applyFont="1" applyFill="1" applyBorder="1" applyAlignment="1">
      <alignment vertical="top" wrapText="1"/>
    </xf>
    <xf numFmtId="0" fontId="28" fillId="5" borderId="10" xfId="0" applyFont="1" applyFill="1" applyBorder="1" applyAlignment="1">
      <alignment horizontal="left" vertical="center" wrapText="1"/>
    </xf>
    <xf numFmtId="0" fontId="21" fillId="9" borderId="6" xfId="0" applyFont="1" applyFill="1" applyBorder="1"/>
    <xf numFmtId="0" fontId="20" fillId="9" borderId="8" xfId="0" applyFont="1" applyFill="1" applyBorder="1"/>
    <xf numFmtId="0" fontId="28" fillId="9" borderId="9" xfId="0" applyFont="1" applyFill="1" applyBorder="1"/>
    <xf numFmtId="0" fontId="20" fillId="9" borderId="2" xfId="0" applyFont="1" applyFill="1" applyBorder="1"/>
    <xf numFmtId="0" fontId="20" fillId="9" borderId="10" xfId="0" applyFont="1" applyFill="1" applyBorder="1"/>
    <xf numFmtId="0" fontId="20" fillId="9" borderId="5" xfId="0" applyFont="1" applyFill="1" applyBorder="1"/>
    <xf numFmtId="0" fontId="32" fillId="5" borderId="0" xfId="0" applyFont="1" applyFill="1" applyAlignment="1">
      <alignment horizontal="left"/>
    </xf>
    <xf numFmtId="0" fontId="0" fillId="0" borderId="0" xfId="0" applyAlignment="1">
      <alignment vertical="center"/>
    </xf>
    <xf numFmtId="0" fontId="33" fillId="0" borderId="0" xfId="0" applyFont="1" applyAlignment="1">
      <alignment horizontal="left" vertical="center" indent="5"/>
    </xf>
    <xf numFmtId="0" fontId="34" fillId="0" borderId="0" xfId="0" applyFont="1" applyAlignment="1">
      <alignment vertical="center"/>
    </xf>
    <xf numFmtId="0" fontId="0" fillId="0" borderId="0" xfId="0" applyAlignment="1">
      <alignment horizontal="left" vertical="center" indent="5"/>
    </xf>
    <xf numFmtId="0" fontId="35" fillId="0" borderId="0" xfId="0" applyFont="1" applyAlignment="1">
      <alignment vertical="center"/>
    </xf>
    <xf numFmtId="0" fontId="28" fillId="5" borderId="10" xfId="0" applyFont="1" applyFill="1" applyBorder="1" applyAlignment="1">
      <alignment horizontal="left" vertical="center" wrapText="1"/>
    </xf>
    <xf numFmtId="0" fontId="28" fillId="5" borderId="9"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0" fillId="0" borderId="11" xfId="0" applyFont="1" applyBorder="1"/>
    <xf numFmtId="0" fontId="32" fillId="0" borderId="11" xfId="0" applyFont="1" applyBorder="1"/>
    <xf numFmtId="166" fontId="20" fillId="0" borderId="0" xfId="0" applyNumberFormat="1" applyFont="1" applyBorder="1"/>
    <xf numFmtId="0" fontId="30" fillId="5" borderId="14" xfId="0" applyFont="1" applyFill="1" applyBorder="1" applyAlignment="1">
      <alignment horizontal="right" vertical="top" wrapText="1"/>
    </xf>
    <xf numFmtId="0" fontId="30" fillId="5" borderId="0" xfId="0" applyFont="1" applyFill="1" applyBorder="1" applyAlignment="1">
      <alignment vertical="top" wrapText="1"/>
    </xf>
    <xf numFmtId="0" fontId="30" fillId="5" borderId="0" xfId="0" applyFont="1" applyFill="1" applyBorder="1" applyAlignment="1">
      <alignment horizontal="left" vertical="top" wrapText="1"/>
    </xf>
    <xf numFmtId="0" fontId="36" fillId="5" borderId="10" xfId="0" applyFont="1" applyFill="1" applyBorder="1" applyAlignment="1">
      <alignment horizontal="left" wrapText="1"/>
    </xf>
    <xf numFmtId="0" fontId="36" fillId="5" borderId="13" xfId="0" applyFont="1" applyFill="1" applyBorder="1" applyAlignment="1">
      <alignment horizontal="left" wrapText="1"/>
    </xf>
    <xf numFmtId="0" fontId="36" fillId="5" borderId="5" xfId="0" applyFont="1" applyFill="1" applyBorder="1" applyAlignment="1">
      <alignment horizontal="left" wrapText="1"/>
    </xf>
    <xf numFmtId="0" fontId="30" fillId="5" borderId="9" xfId="0" applyFont="1" applyFill="1" applyBorder="1" applyAlignment="1">
      <alignment horizontal="left" vertical="top" wrapText="1"/>
    </xf>
    <xf numFmtId="0" fontId="30" fillId="5" borderId="2" xfId="0" applyFont="1" applyFill="1" applyBorder="1" applyAlignment="1">
      <alignment horizontal="left" vertical="top" wrapText="1"/>
    </xf>
    <xf numFmtId="0" fontId="30" fillId="5" borderId="10" xfId="0" applyFont="1" applyFill="1" applyBorder="1" applyAlignment="1">
      <alignment horizontal="left" vertical="top" wrapText="1"/>
    </xf>
    <xf numFmtId="0" fontId="30" fillId="5" borderId="5" xfId="0" applyFont="1" applyFill="1" applyBorder="1" applyAlignment="1">
      <alignment horizontal="left" vertical="top" wrapText="1"/>
    </xf>
    <xf numFmtId="0" fontId="30" fillId="5" borderId="10" xfId="0" applyFont="1" applyFill="1" applyBorder="1" applyAlignment="1">
      <alignment vertical="top" wrapText="1"/>
    </xf>
    <xf numFmtId="0" fontId="30" fillId="5" borderId="5" xfId="0" applyFont="1" applyFill="1" applyBorder="1" applyAlignment="1">
      <alignment vertical="top" wrapText="1"/>
    </xf>
    <xf numFmtId="0" fontId="30" fillId="5" borderId="7" xfId="0" applyFont="1" applyFill="1" applyBorder="1" applyAlignment="1">
      <alignment horizontal="left" vertical="top" wrapText="1"/>
    </xf>
    <xf numFmtId="0" fontId="21" fillId="5" borderId="6" xfId="0" applyFont="1" applyFill="1" applyBorder="1" applyAlignment="1">
      <alignment wrapText="1"/>
    </xf>
    <xf numFmtId="0" fontId="28" fillId="5" borderId="10"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9" xfId="0" applyFont="1" applyFill="1" applyBorder="1" applyAlignment="1">
      <alignment horizontal="left" vertical="center" wrapText="1"/>
    </xf>
    <xf numFmtId="0" fontId="36" fillId="5" borderId="0" xfId="0" applyFont="1" applyFill="1" applyBorder="1" applyAlignment="1">
      <alignment horizontal="left" wrapText="1"/>
    </xf>
    <xf numFmtId="166" fontId="37" fillId="5" borderId="0" xfId="0" applyNumberFormat="1" applyFont="1" applyFill="1" applyAlignment="1">
      <alignment horizontal="center"/>
    </xf>
    <xf numFmtId="166" fontId="30" fillId="5" borderId="0" xfId="0" applyNumberFormat="1" applyFont="1" applyFill="1" applyBorder="1" applyAlignment="1">
      <alignment horizontal="right" vertical="top" wrapText="1"/>
    </xf>
    <xf numFmtId="0" fontId="39" fillId="0" borderId="14" xfId="0" applyFont="1" applyBorder="1" applyAlignment="1">
      <alignment horizontal="center"/>
    </xf>
    <xf numFmtId="0" fontId="21" fillId="5" borderId="6" xfId="0" applyFont="1" applyFill="1" applyBorder="1"/>
    <xf numFmtId="0" fontId="28" fillId="5" borderId="9" xfId="0" applyFont="1" applyFill="1" applyBorder="1"/>
    <xf numFmtId="0" fontId="20" fillId="5" borderId="2" xfId="0" applyFont="1" applyFill="1" applyBorder="1"/>
    <xf numFmtId="0" fontId="20" fillId="5" borderId="10" xfId="0" applyFont="1" applyFill="1" applyBorder="1"/>
    <xf numFmtId="0" fontId="20" fillId="5" borderId="5" xfId="0" applyFont="1" applyFill="1" applyBorder="1"/>
    <xf numFmtId="0" fontId="30" fillId="5" borderId="0" xfId="0" applyFont="1" applyFill="1" applyBorder="1" applyAlignment="1">
      <alignment horizontal="left" vertical="top" wrapText="1"/>
    </xf>
    <xf numFmtId="0" fontId="21" fillId="5" borderId="6" xfId="0" applyFont="1" applyFill="1" applyBorder="1" applyAlignment="1">
      <alignment horizontal="left" wrapText="1"/>
    </xf>
    <xf numFmtId="0" fontId="21" fillId="5" borderId="7" xfId="0" applyFont="1" applyFill="1" applyBorder="1" applyAlignment="1">
      <alignment horizontal="left" wrapText="1"/>
    </xf>
    <xf numFmtId="0" fontId="21" fillId="5" borderId="8" xfId="0" applyFont="1" applyFill="1" applyBorder="1" applyAlignment="1">
      <alignment horizontal="left" wrapText="1"/>
    </xf>
    <xf numFmtId="0" fontId="39" fillId="5" borderId="0" xfId="0" applyFont="1" applyFill="1" applyBorder="1" applyAlignment="1">
      <alignment horizontal="center"/>
    </xf>
    <xf numFmtId="0" fontId="18" fillId="5" borderId="0" xfId="0" applyFont="1" applyFill="1" applyBorder="1" applyAlignment="1">
      <alignment horizontal="center"/>
    </xf>
    <xf numFmtId="0" fontId="39" fillId="5" borderId="19" xfId="0" applyFont="1" applyFill="1" applyBorder="1" applyAlignment="1">
      <alignment horizontal="center"/>
    </xf>
    <xf numFmtId="16" fontId="39" fillId="5" borderId="20" xfId="0" applyNumberFormat="1" applyFont="1" applyFill="1" applyBorder="1"/>
    <xf numFmtId="0" fontId="39" fillId="5" borderId="14" xfId="0" applyFont="1" applyFill="1" applyBorder="1" applyAlignment="1">
      <alignment horizontal="center"/>
    </xf>
    <xf numFmtId="0" fontId="39" fillId="5" borderId="21" xfId="0" applyFont="1" applyFill="1" applyBorder="1" applyAlignment="1">
      <alignment horizontal="center"/>
    </xf>
    <xf numFmtId="0" fontId="39" fillId="5" borderId="22" xfId="0" applyFont="1" applyFill="1" applyBorder="1" applyAlignment="1">
      <alignment horizontal="center"/>
    </xf>
    <xf numFmtId="0" fontId="0" fillId="5" borderId="0" xfId="0" applyFill="1"/>
    <xf numFmtId="0" fontId="0" fillId="5" borderId="0" xfId="0" applyFill="1" applyBorder="1"/>
    <xf numFmtId="0" fontId="41" fillId="9" borderId="9" xfId="0" applyFont="1" applyFill="1" applyBorder="1"/>
    <xf numFmtId="0" fontId="42" fillId="5" borderId="18" xfId="0" applyFont="1" applyFill="1" applyBorder="1"/>
    <xf numFmtId="0" fontId="39" fillId="11" borderId="14" xfId="0" applyFont="1" applyFill="1" applyBorder="1" applyAlignment="1">
      <alignment horizontal="center"/>
    </xf>
    <xf numFmtId="16" fontId="39" fillId="11" borderId="20" xfId="0" applyNumberFormat="1" applyFont="1" applyFill="1" applyBorder="1"/>
    <xf numFmtId="0" fontId="39" fillId="11" borderId="21" xfId="0" applyFont="1" applyFill="1" applyBorder="1" applyAlignment="1">
      <alignment horizontal="center"/>
    </xf>
    <xf numFmtId="0" fontId="39" fillId="12" borderId="21" xfId="0" applyFont="1" applyFill="1" applyBorder="1" applyAlignment="1">
      <alignment horizontal="center"/>
    </xf>
    <xf numFmtId="0" fontId="39" fillId="12" borderId="19" xfId="0" applyFont="1" applyFill="1" applyBorder="1" applyAlignment="1">
      <alignment horizontal="center"/>
    </xf>
    <xf numFmtId="0" fontId="39" fillId="12" borderId="23" xfId="0" applyFont="1" applyFill="1" applyBorder="1" applyAlignment="1">
      <alignment horizontal="center"/>
    </xf>
    <xf numFmtId="0" fontId="0" fillId="0" borderId="14" xfId="0" applyBorder="1"/>
    <xf numFmtId="16" fontId="39" fillId="5" borderId="24" xfId="0" applyNumberFormat="1" applyFont="1" applyFill="1" applyBorder="1"/>
    <xf numFmtId="0" fontId="39" fillId="12" borderId="14" xfId="0" applyFont="1" applyFill="1" applyBorder="1" applyAlignment="1">
      <alignment horizontal="center"/>
    </xf>
    <xf numFmtId="0" fontId="39" fillId="5" borderId="25" xfId="0" applyFont="1" applyFill="1" applyBorder="1" applyAlignment="1">
      <alignment horizontal="center"/>
    </xf>
    <xf numFmtId="0" fontId="38" fillId="5" borderId="15" xfId="0" applyFont="1" applyFill="1" applyBorder="1" applyAlignment="1">
      <alignment horizontal="left"/>
    </xf>
    <xf numFmtId="0" fontId="38" fillId="5" borderId="16" xfId="0" applyFont="1" applyFill="1" applyBorder="1" applyAlignment="1">
      <alignment horizontal="left"/>
    </xf>
    <xf numFmtId="0" fontId="38" fillId="5" borderId="17" xfId="0" applyFont="1" applyFill="1" applyBorder="1" applyAlignment="1">
      <alignment horizontal="left"/>
    </xf>
    <xf numFmtId="0" fontId="21" fillId="5" borderId="6" xfId="0" applyFont="1" applyFill="1" applyBorder="1" applyAlignment="1">
      <alignment horizontal="left"/>
    </xf>
    <xf numFmtId="0" fontId="21" fillId="5" borderId="8" xfId="0" applyFont="1" applyFill="1" applyBorder="1" applyAlignment="1">
      <alignment horizontal="left"/>
    </xf>
    <xf numFmtId="0" fontId="36" fillId="5" borderId="9" xfId="0" applyFont="1" applyFill="1" applyBorder="1" applyAlignment="1">
      <alignment horizontal="left" wrapText="1"/>
    </xf>
    <xf numFmtId="0" fontId="36" fillId="5" borderId="0" xfId="0" applyFont="1" applyFill="1" applyBorder="1" applyAlignment="1">
      <alignment horizontal="left" wrapText="1"/>
    </xf>
    <xf numFmtId="0" fontId="36" fillId="5" borderId="2" xfId="0" applyFont="1" applyFill="1" applyBorder="1" applyAlignment="1">
      <alignment horizontal="left" wrapText="1"/>
    </xf>
    <xf numFmtId="0" fontId="30" fillId="5" borderId="7" xfId="0" applyFont="1" applyFill="1" applyBorder="1" applyAlignment="1">
      <alignment horizontal="left" vertical="top" wrapText="1"/>
    </xf>
    <xf numFmtId="0" fontId="28" fillId="5" borderId="10"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30" fillId="5" borderId="6" xfId="0" applyFont="1" applyFill="1" applyBorder="1" applyAlignment="1">
      <alignment horizontal="left" vertical="top" wrapText="1"/>
    </xf>
    <xf numFmtId="0" fontId="30" fillId="5" borderId="8" xfId="0" applyFont="1" applyFill="1" applyBorder="1" applyAlignment="1">
      <alignment horizontal="left" vertical="top" wrapText="1"/>
    </xf>
    <xf numFmtId="0" fontId="30" fillId="5" borderId="9" xfId="0" applyFont="1" applyFill="1" applyBorder="1" applyAlignment="1">
      <alignment horizontal="left" vertical="top" wrapText="1"/>
    </xf>
    <xf numFmtId="0" fontId="30" fillId="5" borderId="2" xfId="0" applyFont="1" applyFill="1" applyBorder="1" applyAlignment="1">
      <alignment horizontal="left" vertical="top" wrapText="1"/>
    </xf>
    <xf numFmtId="0" fontId="30" fillId="5" borderId="10" xfId="0" applyFont="1" applyFill="1" applyBorder="1" applyAlignment="1">
      <alignment horizontal="left" vertical="top" wrapText="1"/>
    </xf>
    <xf numFmtId="0" fontId="30" fillId="5" borderId="5" xfId="0" applyFont="1" applyFill="1" applyBorder="1" applyAlignment="1">
      <alignment horizontal="left" vertical="top" wrapText="1"/>
    </xf>
    <xf numFmtId="0" fontId="27" fillId="7" borderId="4" xfId="0" applyFont="1" applyFill="1" applyBorder="1" applyAlignment="1">
      <alignment horizontal="left"/>
    </xf>
    <xf numFmtId="0" fontId="27" fillId="7" borderId="14" xfId="0" applyFont="1" applyFill="1" applyBorder="1" applyAlignment="1">
      <alignment horizontal="left"/>
    </xf>
    <xf numFmtId="0" fontId="27" fillId="7" borderId="14" xfId="0" applyFont="1" applyFill="1" applyBorder="1" applyAlignment="1">
      <alignment horizontal="right"/>
    </xf>
    <xf numFmtId="0" fontId="27" fillId="7" borderId="3" xfId="0" applyFont="1" applyFill="1" applyBorder="1" applyAlignment="1">
      <alignment horizontal="right"/>
    </xf>
    <xf numFmtId="0" fontId="20" fillId="5" borderId="0" xfId="0" applyFont="1" applyFill="1" applyAlignment="1">
      <alignment horizontal="left"/>
    </xf>
    <xf numFmtId="0" fontId="0" fillId="0" borderId="0" xfId="0" applyAlignment="1">
      <alignment horizontal="left" vertical="top" wrapText="1"/>
    </xf>
    <xf numFmtId="0" fontId="36" fillId="5" borderId="10" xfId="0" applyFont="1" applyFill="1" applyBorder="1" applyAlignment="1">
      <alignment horizontal="left" wrapText="1"/>
    </xf>
    <xf numFmtId="0" fontId="36" fillId="5" borderId="13" xfId="0" applyFont="1" applyFill="1" applyBorder="1" applyAlignment="1">
      <alignment horizontal="left" wrapText="1"/>
    </xf>
    <xf numFmtId="0" fontId="36" fillId="5" borderId="5" xfId="0" applyFont="1" applyFill="1" applyBorder="1" applyAlignment="1">
      <alignment horizontal="left" wrapText="1"/>
    </xf>
    <xf numFmtId="0" fontId="30" fillId="5" borderId="0" xfId="0" applyFont="1" applyFill="1" applyBorder="1" applyAlignment="1">
      <alignment horizontal="left" vertical="top" wrapText="1"/>
    </xf>
    <xf numFmtId="0" fontId="21" fillId="5" borderId="6" xfId="0" applyFont="1" applyFill="1" applyBorder="1" applyAlignment="1">
      <alignment horizontal="left" wrapText="1"/>
    </xf>
    <xf numFmtId="0" fontId="21" fillId="5" borderId="7" xfId="0" applyFont="1" applyFill="1" applyBorder="1" applyAlignment="1">
      <alignment horizontal="left" wrapText="1"/>
    </xf>
    <xf numFmtId="0" fontId="21" fillId="5" borderId="8" xfId="0" applyFont="1" applyFill="1" applyBorder="1" applyAlignment="1">
      <alignment horizontal="left" wrapText="1"/>
    </xf>
    <xf numFmtId="0" fontId="11" fillId="5" borderId="9"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5" borderId="5" xfId="0" applyFont="1" applyFill="1" applyBorder="1" applyAlignment="1">
      <alignment horizontal="left" vertical="top" wrapText="1"/>
    </xf>
    <xf numFmtId="0" fontId="28" fillId="5" borderId="6" xfId="0" applyFont="1" applyFill="1" applyBorder="1" applyAlignment="1">
      <alignment horizontal="left" vertical="center" wrapText="1"/>
    </xf>
    <xf numFmtId="0" fontId="28" fillId="5" borderId="8" xfId="0" applyFont="1" applyFill="1" applyBorder="1" applyAlignment="1">
      <alignment horizontal="left" vertical="center" wrapText="1"/>
    </xf>
    <xf numFmtId="0" fontId="27" fillId="8" borderId="14" xfId="0" applyFont="1" applyFill="1" applyBorder="1" applyAlignment="1">
      <alignment horizontal="right" vertical="center"/>
    </xf>
    <xf numFmtId="0" fontId="27" fillId="8" borderId="3" xfId="0" applyFont="1" applyFill="1" applyBorder="1" applyAlignment="1">
      <alignment horizontal="right" vertical="center"/>
    </xf>
    <xf numFmtId="0" fontId="27" fillId="8" borderId="4" xfId="0" applyFont="1" applyFill="1" applyBorder="1" applyAlignment="1">
      <alignment horizontal="left" vertical="center"/>
    </xf>
    <xf numFmtId="0" fontId="27" fillId="8" borderId="14" xfId="0" applyFont="1" applyFill="1" applyBorder="1" applyAlignment="1">
      <alignment horizontal="left" vertical="center"/>
    </xf>
    <xf numFmtId="0" fontId="27" fillId="5" borderId="7" xfId="0" applyFont="1" applyFill="1" applyBorder="1" applyAlignment="1">
      <alignment horizontal="left" vertical="top" wrapText="1"/>
    </xf>
    <xf numFmtId="0" fontId="36" fillId="5" borderId="9" xfId="0" applyFont="1" applyFill="1" applyBorder="1" applyAlignment="1">
      <alignment wrapText="1"/>
    </xf>
    <xf numFmtId="0" fontId="36" fillId="5" borderId="0" xfId="0" applyFont="1" applyFill="1" applyBorder="1" applyAlignment="1">
      <alignment wrapText="1"/>
    </xf>
    <xf numFmtId="0" fontId="36" fillId="5" borderId="2" xfId="0" applyFont="1" applyFill="1" applyBorder="1" applyAlignment="1">
      <alignment wrapText="1"/>
    </xf>
    <xf numFmtId="0" fontId="30" fillId="5" borderId="4" xfId="0" applyFont="1" applyFill="1" applyBorder="1" applyAlignment="1">
      <alignment horizontal="right" vertical="top" wrapText="1"/>
    </xf>
    <xf numFmtId="0" fontId="30" fillId="5" borderId="14" xfId="0" applyFont="1" applyFill="1" applyBorder="1" applyAlignment="1">
      <alignment horizontal="right" vertical="top" wrapText="1"/>
    </xf>
    <xf numFmtId="0" fontId="21" fillId="5" borderId="6" xfId="0" applyFont="1" applyFill="1" applyBorder="1" applyAlignment="1">
      <alignment wrapText="1"/>
    </xf>
    <xf numFmtId="0" fontId="21" fillId="5" borderId="7" xfId="0" applyFont="1" applyFill="1" applyBorder="1" applyAlignment="1">
      <alignment wrapText="1"/>
    </xf>
    <xf numFmtId="0" fontId="21" fillId="5" borderId="8" xfId="0" applyFont="1" applyFill="1" applyBorder="1" applyAlignment="1">
      <alignment wrapText="1"/>
    </xf>
    <xf numFmtId="0" fontId="30" fillId="5" borderId="0" xfId="0" applyFont="1" applyFill="1" applyBorder="1" applyAlignment="1">
      <alignment vertical="top" wrapText="1"/>
    </xf>
    <xf numFmtId="0" fontId="30" fillId="5" borderId="7" xfId="0" applyFont="1" applyFill="1" applyBorder="1" applyAlignment="1">
      <alignment horizontal="left" vertical="center" wrapText="1"/>
    </xf>
    <xf numFmtId="0" fontId="20" fillId="5" borderId="9" xfId="0" applyFont="1" applyFill="1" applyBorder="1" applyAlignment="1">
      <alignment horizontal="left" vertical="top" wrapText="1"/>
    </xf>
    <xf numFmtId="0" fontId="20" fillId="5" borderId="2" xfId="0" applyFont="1" applyFill="1" applyBorder="1" applyAlignment="1">
      <alignment horizontal="left" vertical="top" wrapText="1"/>
    </xf>
    <xf numFmtId="0" fontId="36" fillId="5" borderId="9"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 xfId="0" applyFont="1" applyFill="1" applyBorder="1" applyAlignment="1">
      <alignment horizontal="left" vertical="top" wrapText="1"/>
    </xf>
    <xf numFmtId="0" fontId="30" fillId="0" borderId="9" xfId="0" applyFont="1" applyBorder="1" applyAlignment="1">
      <alignment horizontal="left"/>
    </xf>
    <xf numFmtId="0" fontId="30" fillId="0" borderId="0" xfId="0" applyFont="1" applyBorder="1" applyAlignment="1">
      <alignment horizontal="left"/>
    </xf>
    <xf numFmtId="0" fontId="30" fillId="0" borderId="2" xfId="0" applyFont="1" applyBorder="1" applyAlignment="1">
      <alignment horizontal="left"/>
    </xf>
    <xf numFmtId="0" fontId="21" fillId="5" borderId="6" xfId="0" applyFont="1" applyFill="1" applyBorder="1" applyAlignment="1">
      <alignment horizontal="left" vertical="top" wrapText="1"/>
    </xf>
    <xf numFmtId="0" fontId="21" fillId="5" borderId="8" xfId="0" applyFont="1" applyFill="1" applyBorder="1" applyAlignment="1">
      <alignment horizontal="left" vertical="top" wrapText="1"/>
    </xf>
    <xf numFmtId="0" fontId="30" fillId="0" borderId="9" xfId="0" applyFont="1" applyBorder="1" applyAlignment="1">
      <alignment horizontal="left" vertical="top" wrapText="1"/>
    </xf>
    <xf numFmtId="0" fontId="30" fillId="0" borderId="2" xfId="0" applyFont="1" applyBorder="1" applyAlignment="1">
      <alignment horizontal="left" vertical="top" wrapText="1"/>
    </xf>
    <xf numFmtId="0" fontId="30" fillId="0" borderId="10" xfId="0" applyFont="1" applyBorder="1" applyAlignment="1">
      <alignment horizontal="left" vertical="top" wrapText="1"/>
    </xf>
    <xf numFmtId="0" fontId="30" fillId="0" borderId="5" xfId="0" applyFont="1" applyBorder="1" applyAlignment="1">
      <alignment horizontal="left" vertical="top" wrapText="1"/>
    </xf>
    <xf numFmtId="0" fontId="21" fillId="5" borderId="6" xfId="0" applyFont="1" applyFill="1" applyBorder="1" applyAlignment="1"/>
    <xf numFmtId="0" fontId="21" fillId="5" borderId="8" xfId="0" applyFont="1" applyFill="1" applyBorder="1" applyAlignment="1"/>
    <xf numFmtId="0" fontId="30" fillId="5" borderId="9" xfId="0" applyFont="1" applyFill="1" applyBorder="1" applyAlignment="1">
      <alignment vertical="top" wrapText="1"/>
    </xf>
    <xf numFmtId="0" fontId="30" fillId="5" borderId="2" xfId="0" applyFont="1" applyFill="1" applyBorder="1" applyAlignment="1">
      <alignment vertical="top" wrapText="1"/>
    </xf>
    <xf numFmtId="0" fontId="30" fillId="5" borderId="10" xfId="0" applyFont="1" applyFill="1" applyBorder="1" applyAlignment="1">
      <alignment vertical="top" wrapText="1"/>
    </xf>
    <xf numFmtId="0" fontId="30" fillId="5" borderId="5" xfId="0" applyFont="1" applyFill="1" applyBorder="1" applyAlignment="1">
      <alignment vertical="top" wrapText="1"/>
    </xf>
    <xf numFmtId="0" fontId="30" fillId="5" borderId="7" xfId="0" applyFont="1" applyFill="1" applyBorder="1" applyAlignment="1">
      <alignment horizontal="left" vertical="center"/>
    </xf>
    <xf numFmtId="0" fontId="30" fillId="5" borderId="4" xfId="0" applyFont="1" applyFill="1" applyBorder="1" applyAlignment="1">
      <alignment horizontal="left" vertical="center" wrapText="1"/>
    </xf>
    <xf numFmtId="0" fontId="30" fillId="5" borderId="3" xfId="0" applyFont="1" applyFill="1" applyBorder="1" applyAlignment="1">
      <alignment horizontal="left" vertical="center"/>
    </xf>
    <xf numFmtId="0" fontId="28" fillId="5" borderId="4"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7" fillId="10" borderId="4" xfId="0" applyFont="1" applyFill="1" applyBorder="1" applyAlignment="1">
      <alignment horizontal="left" vertical="center"/>
    </xf>
    <xf numFmtId="0" fontId="27" fillId="10" borderId="14" xfId="0" applyFont="1" applyFill="1" applyBorder="1" applyAlignment="1">
      <alignment horizontal="left" vertical="center"/>
    </xf>
    <xf numFmtId="0" fontId="27" fillId="10" borderId="3" xfId="0" applyFont="1" applyFill="1" applyBorder="1" applyAlignment="1">
      <alignment horizontal="left" vertical="center"/>
    </xf>
    <xf numFmtId="0" fontId="36" fillId="5" borderId="6" xfId="0" applyFont="1" applyFill="1" applyBorder="1" applyAlignment="1">
      <alignment horizontal="left" wrapText="1"/>
    </xf>
    <xf numFmtId="0" fontId="36" fillId="5" borderId="7" xfId="0" applyFont="1" applyFill="1" applyBorder="1" applyAlignment="1">
      <alignment horizontal="left" wrapText="1"/>
    </xf>
    <xf numFmtId="0" fontId="36" fillId="5" borderId="8" xfId="0" applyFont="1" applyFill="1" applyBorder="1" applyAlignment="1">
      <alignment horizontal="left" wrapText="1"/>
    </xf>
    <xf numFmtId="0" fontId="22" fillId="5" borderId="6" xfId="0" applyFont="1" applyFill="1" applyBorder="1" applyAlignment="1">
      <alignment horizontal="left" vertical="top" wrapText="1"/>
    </xf>
    <xf numFmtId="0" fontId="22" fillId="5" borderId="8" xfId="0" applyFont="1" applyFill="1" applyBorder="1" applyAlignment="1">
      <alignment horizontal="left" vertical="top" wrapText="1"/>
    </xf>
    <xf numFmtId="0" fontId="22" fillId="5" borderId="9" xfId="0" applyFont="1" applyFill="1" applyBorder="1" applyAlignment="1">
      <alignment horizontal="left" vertical="top" wrapText="1"/>
    </xf>
    <xf numFmtId="0" fontId="22" fillId="5" borderId="2" xfId="0" applyFont="1" applyFill="1" applyBorder="1" applyAlignment="1">
      <alignment horizontal="left" vertical="top" wrapText="1"/>
    </xf>
    <xf numFmtId="0" fontId="22" fillId="5" borderId="10" xfId="0" applyFont="1" applyFill="1" applyBorder="1" applyAlignment="1">
      <alignment horizontal="left" vertical="top" wrapText="1"/>
    </xf>
    <xf numFmtId="0" fontId="22" fillId="5" borderId="5" xfId="0" applyFont="1" applyFill="1" applyBorder="1" applyAlignment="1">
      <alignment horizontal="left" vertical="top" wrapText="1"/>
    </xf>
    <xf numFmtId="0" fontId="30" fillId="5" borderId="4" xfId="0" applyFont="1" applyFill="1" applyBorder="1" applyAlignment="1">
      <alignment horizontal="left" vertical="center"/>
    </xf>
    <xf numFmtId="0" fontId="28" fillId="5" borderId="6" xfId="0" applyFont="1" applyFill="1" applyBorder="1" applyAlignment="1">
      <alignment horizontal="left" vertical="top" wrapText="1"/>
    </xf>
    <xf numFmtId="0" fontId="28" fillId="5" borderId="8" xfId="0" applyFont="1" applyFill="1" applyBorder="1" applyAlignment="1">
      <alignment horizontal="left" vertical="top" wrapText="1"/>
    </xf>
    <xf numFmtId="0" fontId="28" fillId="5" borderId="9" xfId="0" applyFont="1" applyFill="1" applyBorder="1" applyAlignment="1">
      <alignment horizontal="left" vertical="top" wrapText="1"/>
    </xf>
    <xf numFmtId="0" fontId="28" fillId="5" borderId="2" xfId="0" applyFont="1" applyFill="1" applyBorder="1" applyAlignment="1">
      <alignment horizontal="left" vertical="top" wrapText="1"/>
    </xf>
    <xf numFmtId="0" fontId="28" fillId="5" borderId="10" xfId="0" applyFont="1" applyFill="1" applyBorder="1" applyAlignment="1">
      <alignment horizontal="left" vertical="top" wrapText="1"/>
    </xf>
    <xf numFmtId="0" fontId="28" fillId="5" borderId="5" xfId="0" applyFont="1" applyFill="1" applyBorder="1" applyAlignment="1">
      <alignment horizontal="left" vertical="top" wrapText="1"/>
    </xf>
    <xf numFmtId="0" fontId="40" fillId="4" borderId="13" xfId="8" applyFont="1" applyBorder="1" applyAlignment="1">
      <alignment horizontal="center" vertical="center" wrapText="1"/>
    </xf>
    <xf numFmtId="0" fontId="32" fillId="0" borderId="6" xfId="0" applyFont="1" applyBorder="1" applyAlignment="1">
      <alignment horizontal="left"/>
    </xf>
    <xf numFmtId="0" fontId="32" fillId="0" borderId="8" xfId="0" applyFont="1" applyBorder="1" applyAlignment="1">
      <alignment horizontal="left"/>
    </xf>
    <xf numFmtId="0" fontId="19" fillId="5" borderId="10" xfId="0" applyFont="1" applyFill="1" applyBorder="1" applyAlignment="1">
      <alignment wrapText="1"/>
    </xf>
    <xf numFmtId="0" fontId="19" fillId="5" borderId="13" xfId="0" applyFont="1" applyFill="1" applyBorder="1" applyAlignment="1">
      <alignment wrapText="1"/>
    </xf>
    <xf numFmtId="0" fontId="19" fillId="5" borderId="5" xfId="0" applyFont="1" applyFill="1" applyBorder="1" applyAlignment="1">
      <alignment wrapText="1"/>
    </xf>
    <xf numFmtId="0" fontId="30" fillId="0" borderId="4" xfId="0" applyFont="1" applyBorder="1" applyAlignment="1">
      <alignment horizontal="left" vertical="center" wrapText="1"/>
    </xf>
    <xf numFmtId="0" fontId="30" fillId="0" borderId="3" xfId="0" applyFont="1" applyBorder="1" applyAlignment="1">
      <alignment horizontal="left" vertical="center"/>
    </xf>
    <xf numFmtId="15" fontId="27" fillId="8" borderId="14" xfId="0" applyNumberFormat="1" applyFont="1" applyFill="1" applyBorder="1" applyAlignment="1">
      <alignment horizontal="left" vertical="center"/>
    </xf>
    <xf numFmtId="15" fontId="27" fillId="8" borderId="3" xfId="0" applyNumberFormat="1" applyFont="1" applyFill="1" applyBorder="1" applyAlignment="1">
      <alignment horizontal="left" vertical="center"/>
    </xf>
  </cellXfs>
  <cellStyles count="60">
    <cellStyle name="40% - Accent4 4" xfId="1"/>
    <cellStyle name="Comma 2" xfId="2"/>
    <cellStyle name="Comma 9" xfId="3"/>
    <cellStyle name="Currency 11" xfId="4"/>
    <cellStyle name="Currency 2" xfId="5"/>
    <cellStyle name="Currency 3" xfId="6"/>
    <cellStyle name="Currency 4" xfId="7"/>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Good" xfId="8" builtinId="26"/>
    <cellStyle name="Good 3" xfId="9"/>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 name="Normal 12" xfId="10"/>
    <cellStyle name="Normal 13" xfId="11"/>
    <cellStyle name="Normal 2" xfId="12"/>
    <cellStyle name="Normal 2 2" xfId="13"/>
    <cellStyle name="Normal 2 3" xfId="14"/>
    <cellStyle name="Normal 2 4" xfId="15"/>
    <cellStyle name="Normal 2 5" xfId="16"/>
    <cellStyle name="Normal 2 6" xfId="17"/>
    <cellStyle name="Normal 3" xfId="18"/>
    <cellStyle name="Normal 3 2" xfId="19"/>
    <cellStyle name="Normal 3 3" xfId="20"/>
    <cellStyle name="Normal 3 4" xfId="21"/>
    <cellStyle name="Normal 3 5" xfId="22"/>
    <cellStyle name="Normal 3 6" xfId="23"/>
    <cellStyle name="Normal 4" xfId="24"/>
    <cellStyle name="Normal 4 2" xfId="25"/>
    <cellStyle name="Normal 4 3" xfId="26"/>
    <cellStyle name="Normal 4 4" xfId="27"/>
    <cellStyle name="Normal 4 5" xfId="28"/>
    <cellStyle name="Normal 5" xfId="29"/>
    <cellStyle name="Normal 6" xfId="30"/>
    <cellStyle name="Normal 6 2" xfId="31"/>
    <cellStyle name="Normal 7" xfId="32"/>
    <cellStyle name="Note 2" xfId="33"/>
    <cellStyle name="Percent 15" xfId="34"/>
    <cellStyle name="Percent 16" xfId="35"/>
    <cellStyle name="Percent 2" xfId="36"/>
    <cellStyle name="Percent 3"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1092200</xdr:colOff>
      <xdr:row>0</xdr:row>
      <xdr:rowOff>0</xdr:rowOff>
    </xdr:from>
    <xdr:ext cx="1252266" cy="264560"/>
    <xdr:sp macro="" textlink="">
      <xdr:nvSpPr>
        <xdr:cNvPr id="4" name="TextBox 3"/>
        <xdr:cNvSpPr txBox="1"/>
      </xdr:nvSpPr>
      <xdr:spPr>
        <a:xfrm>
          <a:off x="1263650" y="0"/>
          <a:ext cx="12522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Brought to you by:</a:t>
          </a:r>
        </a:p>
      </xdr:txBody>
    </xdr:sp>
    <xdr:clientData/>
  </xdr:oneCellAnchor>
  <xdr:twoCellAnchor editAs="oneCell">
    <xdr:from>
      <xdr:col>1</xdr:col>
      <xdr:colOff>2641601</xdr:colOff>
      <xdr:row>0</xdr:row>
      <xdr:rowOff>0</xdr:rowOff>
    </xdr:from>
    <xdr:to>
      <xdr:col>2</xdr:col>
      <xdr:colOff>452968</xdr:colOff>
      <xdr:row>3</xdr:row>
      <xdr:rowOff>50800</xdr:rowOff>
    </xdr:to>
    <xdr:pic>
      <xdr:nvPicPr>
        <xdr:cNvPr id="2" name="Picture 1" descr="IPS BLOCK CLEAR BACKGROU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2101" y="0"/>
          <a:ext cx="1253067" cy="93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1092200</xdr:colOff>
      <xdr:row>0</xdr:row>
      <xdr:rowOff>0</xdr:rowOff>
    </xdr:from>
    <xdr:ext cx="1252266" cy="264560"/>
    <xdr:sp macro="" textlink="">
      <xdr:nvSpPr>
        <xdr:cNvPr id="4" name="TextBox 3"/>
        <xdr:cNvSpPr txBox="1"/>
      </xdr:nvSpPr>
      <xdr:spPr>
        <a:xfrm>
          <a:off x="1263650" y="0"/>
          <a:ext cx="12522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Brought to you by:</a:t>
          </a:r>
        </a:p>
      </xdr:txBody>
    </xdr:sp>
    <xdr:clientData/>
  </xdr:oneCellAnchor>
  <xdr:twoCellAnchor editAs="oneCell">
    <xdr:from>
      <xdr:col>1</xdr:col>
      <xdr:colOff>2755900</xdr:colOff>
      <xdr:row>0</xdr:row>
      <xdr:rowOff>0</xdr:rowOff>
    </xdr:from>
    <xdr:to>
      <xdr:col>2</xdr:col>
      <xdr:colOff>567267</xdr:colOff>
      <xdr:row>3</xdr:row>
      <xdr:rowOff>50800</xdr:rowOff>
    </xdr:to>
    <xdr:pic>
      <xdr:nvPicPr>
        <xdr:cNvPr id="6" name="Picture 5" descr="IPS BLOCK CLEAR BACKGROU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46400" y="0"/>
          <a:ext cx="1253067" cy="939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best_Backup/DellSync/A_TQG/A_LSS%20Materials/AA_Virtual%20training/Virtual%20Agendas/Other/PEX_Virtual_BB_Agenda_09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BlackB_CS split"/>
      <sheetName val="VGreenB_CS split"/>
      <sheetName val="VYellowB_CS split"/>
      <sheetName val="Exec_CS split"/>
      <sheetName val="Times"/>
    </sheetNames>
    <sheetDataSet>
      <sheetData sheetId="0"/>
      <sheetData sheetId="1"/>
      <sheetData sheetId="2"/>
      <sheetData sheetId="3"/>
      <sheetData sheetId="4">
        <row r="2">
          <cell r="A2" t="str">
            <v>5S*</v>
          </cell>
          <cell r="B2">
            <v>30</v>
          </cell>
        </row>
        <row r="3">
          <cell r="A3" t="str">
            <v>ANOVA</v>
          </cell>
          <cell r="B3">
            <v>60</v>
          </cell>
        </row>
        <row r="4">
          <cell r="A4" t="str">
            <v>Cause and Effect Diagrams</v>
          </cell>
          <cell r="B4">
            <v>40</v>
          </cell>
        </row>
        <row r="5">
          <cell r="A5" t="str">
            <v>Changeover Reduction</v>
          </cell>
          <cell r="B5">
            <v>60</v>
          </cell>
        </row>
        <row r="6">
          <cell r="A6" t="str">
            <v>Comparing Means</v>
          </cell>
          <cell r="B6">
            <v>75</v>
          </cell>
        </row>
        <row r="7">
          <cell r="A7" t="str">
            <v>Confidence Interval for the Mean</v>
          </cell>
          <cell r="B7">
            <v>90</v>
          </cell>
        </row>
        <row r="8">
          <cell r="A8" t="str">
            <v>Continuous Probability Distributions: Normal Curve</v>
          </cell>
          <cell r="B8">
            <v>30</v>
          </cell>
        </row>
        <row r="9">
          <cell r="A9" t="str">
            <v>Control Charts</v>
          </cell>
          <cell r="B9">
            <v>45</v>
          </cell>
        </row>
        <row r="10">
          <cell r="A10" t="str">
            <v>Controlling the Process</v>
          </cell>
          <cell r="B10">
            <v>45</v>
          </cell>
        </row>
        <row r="11">
          <cell r="A11" t="str">
            <v>Current State Value Stream Mapping*</v>
          </cell>
          <cell r="B11">
            <v>60</v>
          </cell>
        </row>
        <row r="12">
          <cell r="A12" t="str">
            <v>Descriptive Statistics: Self-Assessment</v>
          </cell>
          <cell r="B12" t="str">
            <v>n/a</v>
          </cell>
        </row>
        <row r="13">
          <cell r="A13" t="str">
            <v>Eight Wastes*</v>
          </cell>
          <cell r="B13">
            <v>25</v>
          </cell>
        </row>
        <row r="14">
          <cell r="A14" t="str">
            <v>Error Proofing*</v>
          </cell>
          <cell r="B14">
            <v>20</v>
          </cell>
        </row>
        <row r="15">
          <cell r="A15" t="str">
            <v>Failure Mode and Effects Analysis</v>
          </cell>
          <cell r="B15">
            <v>30</v>
          </cell>
        </row>
        <row r="16">
          <cell r="A16" t="str">
            <v>Flow and Pull Systems*</v>
          </cell>
          <cell r="B16">
            <v>30</v>
          </cell>
        </row>
        <row r="17">
          <cell r="A17" t="str">
            <v>Future State Value Stream Mapping*</v>
          </cell>
          <cell r="B17">
            <v>45</v>
          </cell>
        </row>
        <row r="18">
          <cell r="A18" t="str">
            <v>Hypothesis Testing for Nonparametric Data</v>
          </cell>
          <cell r="B18">
            <v>135</v>
          </cell>
        </row>
        <row r="19">
          <cell r="A19" t="str">
            <v>Hypothesis Tests for the Mean</v>
          </cell>
          <cell r="B19">
            <v>90</v>
          </cell>
        </row>
        <row r="20">
          <cell r="A20" t="str">
            <v>Inferential Statistics: Self Assessment</v>
          </cell>
          <cell r="B20" t="str">
            <v>n/a</v>
          </cell>
        </row>
        <row r="21">
          <cell r="A21" t="str">
            <v>Introduction to Design of Experiments</v>
          </cell>
          <cell r="B21">
            <v>45</v>
          </cell>
        </row>
        <row r="22">
          <cell r="A22" t="str">
            <v>Introduction to Inferential Statistics</v>
          </cell>
          <cell r="B22">
            <v>30</v>
          </cell>
        </row>
        <row r="23">
          <cell r="A23" t="str">
            <v>Introduction to Lean Office and Service*</v>
          </cell>
          <cell r="B23">
            <v>45</v>
          </cell>
        </row>
        <row r="24">
          <cell r="A24" t="str">
            <v>Introduction to Lean Principles*</v>
          </cell>
          <cell r="B24">
            <v>60</v>
          </cell>
        </row>
        <row r="25">
          <cell r="A25" t="str">
            <v>Introduction to Minitab</v>
          </cell>
          <cell r="B25">
            <v>20</v>
          </cell>
        </row>
        <row r="26">
          <cell r="A26" t="str">
            <v>Introduction to Process Capability</v>
          </cell>
          <cell r="B26">
            <v>45</v>
          </cell>
        </row>
        <row r="27">
          <cell r="A27" t="str">
            <v>Introduction to the Theory of Constraints</v>
          </cell>
          <cell r="B27">
            <v>55</v>
          </cell>
        </row>
        <row r="28">
          <cell r="A28" t="str">
            <v>Kaizen Event*</v>
          </cell>
          <cell r="B28">
            <v>30</v>
          </cell>
        </row>
        <row r="29">
          <cell r="A29" t="str">
            <v>Lean Six Sigma Fusion</v>
          </cell>
          <cell r="B29">
            <v>45</v>
          </cell>
        </row>
        <row r="30">
          <cell r="A30" t="str">
            <v>Making Inferences about Proportions</v>
          </cell>
          <cell r="B30">
            <v>60</v>
          </cell>
        </row>
        <row r="31">
          <cell r="A31" t="str">
            <v>Making Inferences about Variances</v>
          </cell>
          <cell r="B31">
            <v>75</v>
          </cell>
        </row>
        <row r="32">
          <cell r="A32" t="str">
            <v>Managing the Project</v>
          </cell>
          <cell r="B32">
            <v>55</v>
          </cell>
        </row>
        <row r="33">
          <cell r="A33" t="str">
            <v>Mapping the Process</v>
          </cell>
          <cell r="B33">
            <v>30</v>
          </cell>
        </row>
        <row r="34">
          <cell r="A34" t="str">
            <v>Measurement System Analysis</v>
          </cell>
          <cell r="B34">
            <v>45</v>
          </cell>
        </row>
        <row r="35">
          <cell r="A35" t="str">
            <v>Measures of Central Tendency</v>
          </cell>
          <cell r="B35">
            <v>40</v>
          </cell>
        </row>
        <row r="36">
          <cell r="A36" t="str">
            <v>Measures of Dispersion</v>
          </cell>
          <cell r="B36">
            <v>60</v>
          </cell>
        </row>
        <row r="37">
          <cell r="A37" t="str">
            <v>Multiple Regression</v>
          </cell>
          <cell r="B37">
            <v>40</v>
          </cell>
        </row>
        <row r="38">
          <cell r="A38" t="str">
            <v>Organizing and Presenting Data</v>
          </cell>
          <cell r="B38">
            <v>45</v>
          </cell>
        </row>
        <row r="39">
          <cell r="A39" t="str">
            <v>Pareto Analysis</v>
          </cell>
          <cell r="B39">
            <v>40</v>
          </cell>
        </row>
        <row r="40">
          <cell r="A40" t="str">
            <v>Probability Distributions: Discrete Random Variables</v>
          </cell>
          <cell r="B40">
            <v>45</v>
          </cell>
        </row>
        <row r="41">
          <cell r="A41" t="str">
            <v>Process Capability Assessments</v>
          </cell>
          <cell r="B41">
            <v>60</v>
          </cell>
        </row>
        <row r="42">
          <cell r="A42" t="str">
            <v>Process-Based Costs</v>
          </cell>
          <cell r="B42">
            <v>30</v>
          </cell>
        </row>
        <row r="43">
          <cell r="A43" t="str">
            <v>Project Management Introduction</v>
          </cell>
          <cell r="B43">
            <v>60</v>
          </cell>
        </row>
        <row r="44">
          <cell r="A44" t="str">
            <v>Scatter Diagrams</v>
          </cell>
          <cell r="B44">
            <v>30</v>
          </cell>
        </row>
        <row r="45">
          <cell r="A45" t="str">
            <v>Selecting the Solution</v>
          </cell>
          <cell r="B45">
            <v>30</v>
          </cell>
        </row>
        <row r="46">
          <cell r="A46" t="str">
            <v>Simple Linear Regression</v>
          </cell>
          <cell r="B46">
            <v>40</v>
          </cell>
        </row>
        <row r="47">
          <cell r="A47" t="str">
            <v>SIPOC</v>
          </cell>
          <cell r="B47">
            <v>15</v>
          </cell>
        </row>
        <row r="48">
          <cell r="A48" t="str">
            <v>Six Sigma Introduction</v>
          </cell>
          <cell r="B48">
            <v>60</v>
          </cell>
        </row>
        <row r="49">
          <cell r="A49" t="str">
            <v>Standard Work*</v>
          </cell>
          <cell r="B49">
            <v>20</v>
          </cell>
        </row>
        <row r="50">
          <cell r="A50" t="str">
            <v>Total Productive Maintenance</v>
          </cell>
          <cell r="B50">
            <v>25</v>
          </cell>
        </row>
        <row r="51">
          <cell r="A51" t="str">
            <v>Visual Management*</v>
          </cell>
          <cell r="B51">
            <v>20</v>
          </cell>
        </row>
        <row r="52">
          <cell r="A52" t="str">
            <v>Voice of the Customer</v>
          </cell>
          <cell r="B52">
            <v>75</v>
          </cell>
        </row>
        <row r="53">
          <cell r="A53" t="str">
            <v>What is Statistics?</v>
          </cell>
          <cell r="B53">
            <v>35</v>
          </cell>
        </row>
        <row r="54">
          <cell r="A54" t="str">
            <v>Workplace Design and Layout*</v>
          </cell>
          <cell r="B54">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75" zoomScaleNormal="75" zoomScalePageLayoutView="75" workbookViewId="0">
      <selection activeCell="F5" sqref="F5"/>
    </sheetView>
  </sheetViews>
  <sheetFormatPr baseColWidth="10" defaultColWidth="8.83203125" defaultRowHeight="14" x14ac:dyDescent="0"/>
  <cols>
    <col min="2" max="2" width="17.5" customWidth="1"/>
    <col min="3" max="3" width="24.6640625" customWidth="1"/>
    <col min="4" max="4" width="11" customWidth="1"/>
    <col min="5" max="5" width="20.5" customWidth="1"/>
  </cols>
  <sheetData>
    <row r="1" spans="1:7" ht="15" thickBot="1">
      <c r="A1" s="167"/>
      <c r="B1" s="167"/>
      <c r="C1" s="167"/>
      <c r="D1" s="167"/>
      <c r="E1" s="167"/>
      <c r="F1" s="167"/>
      <c r="G1" s="167"/>
    </row>
    <row r="2" spans="1:7" ht="23">
      <c r="A2" s="167"/>
      <c r="B2" s="181" t="s">
        <v>345</v>
      </c>
      <c r="C2" s="182"/>
      <c r="D2" s="182"/>
      <c r="E2" s="183"/>
      <c r="F2" s="167"/>
      <c r="G2" s="167"/>
    </row>
    <row r="3" spans="1:7" ht="20">
      <c r="A3" s="167"/>
      <c r="B3" s="170" t="s">
        <v>306</v>
      </c>
      <c r="C3" s="160" t="s">
        <v>270</v>
      </c>
      <c r="D3" s="161" t="s">
        <v>271</v>
      </c>
      <c r="E3" s="162" t="s">
        <v>272</v>
      </c>
      <c r="F3" s="167"/>
      <c r="G3" s="167"/>
    </row>
    <row r="4" spans="1:7" ht="20">
      <c r="A4" s="167"/>
      <c r="B4" s="163">
        <v>42271</v>
      </c>
      <c r="C4" s="164" t="s">
        <v>273</v>
      </c>
      <c r="D4" s="164" t="s">
        <v>274</v>
      </c>
      <c r="E4" s="165" t="s">
        <v>273</v>
      </c>
      <c r="F4" s="167"/>
      <c r="G4" s="167"/>
    </row>
    <row r="5" spans="1:7" ht="20">
      <c r="A5" s="167"/>
      <c r="B5" s="163">
        <v>42278</v>
      </c>
      <c r="C5" s="164" t="s">
        <v>275</v>
      </c>
      <c r="D5" s="164" t="s">
        <v>274</v>
      </c>
      <c r="E5" s="165" t="s">
        <v>275</v>
      </c>
      <c r="F5" s="167"/>
      <c r="G5" s="167"/>
    </row>
    <row r="6" spans="1:7" ht="20">
      <c r="A6" s="167"/>
      <c r="B6" s="163">
        <v>42285</v>
      </c>
      <c r="C6" s="164" t="s">
        <v>276</v>
      </c>
      <c r="D6" s="164"/>
      <c r="E6" s="165" t="s">
        <v>276</v>
      </c>
      <c r="F6" s="167"/>
      <c r="G6" s="167"/>
    </row>
    <row r="7" spans="1:7" ht="20">
      <c r="A7" s="167"/>
      <c r="B7" s="163">
        <v>42292</v>
      </c>
      <c r="C7" s="164" t="s">
        <v>277</v>
      </c>
      <c r="D7" s="164" t="s">
        <v>274</v>
      </c>
      <c r="E7" s="165" t="s">
        <v>277</v>
      </c>
      <c r="F7" s="167"/>
      <c r="G7" s="167"/>
    </row>
    <row r="8" spans="1:7" ht="20">
      <c r="A8" s="167"/>
      <c r="B8" s="163">
        <v>42299</v>
      </c>
      <c r="C8" s="164" t="s">
        <v>279</v>
      </c>
      <c r="D8" s="164" t="s">
        <v>274</v>
      </c>
      <c r="E8" s="165" t="s">
        <v>279</v>
      </c>
      <c r="F8" s="168"/>
      <c r="G8" s="168"/>
    </row>
    <row r="9" spans="1:7" ht="20">
      <c r="A9" s="167"/>
      <c r="B9" s="163">
        <v>42306</v>
      </c>
      <c r="C9" s="164" t="s">
        <v>280</v>
      </c>
      <c r="D9" s="164" t="s">
        <v>274</v>
      </c>
      <c r="E9" s="165" t="s">
        <v>280</v>
      </c>
      <c r="F9" s="168"/>
      <c r="G9" s="168"/>
    </row>
    <row r="10" spans="1:7" ht="20">
      <c r="A10" s="167"/>
      <c r="B10" s="163">
        <v>42313</v>
      </c>
      <c r="C10" s="164" t="s">
        <v>278</v>
      </c>
      <c r="D10" s="164" t="s">
        <v>274</v>
      </c>
      <c r="E10" s="165" t="s">
        <v>278</v>
      </c>
      <c r="F10" s="167"/>
      <c r="G10" s="167"/>
    </row>
    <row r="11" spans="1:7" ht="20">
      <c r="A11" s="167"/>
      <c r="B11" s="163">
        <v>42320</v>
      </c>
      <c r="C11" s="164" t="s">
        <v>282</v>
      </c>
      <c r="D11" s="164" t="s">
        <v>274</v>
      </c>
      <c r="E11" s="165" t="s">
        <v>282</v>
      </c>
      <c r="F11" s="167"/>
      <c r="G11" s="167"/>
    </row>
    <row r="12" spans="1:7" ht="20">
      <c r="A12" s="167"/>
      <c r="B12" s="163">
        <v>42327</v>
      </c>
      <c r="C12" s="164" t="s">
        <v>281</v>
      </c>
      <c r="D12" s="164" t="s">
        <v>274</v>
      </c>
      <c r="E12" s="165" t="s">
        <v>281</v>
      </c>
      <c r="F12" s="167"/>
      <c r="G12" s="167"/>
    </row>
    <row r="13" spans="1:7" ht="20">
      <c r="A13" s="167"/>
      <c r="B13" s="172">
        <v>42334</v>
      </c>
      <c r="C13" s="171" t="s">
        <v>300</v>
      </c>
      <c r="D13" s="171"/>
      <c r="E13" s="173" t="s">
        <v>300</v>
      </c>
      <c r="F13" s="167"/>
      <c r="G13" s="167"/>
    </row>
    <row r="14" spans="1:7" ht="20">
      <c r="A14" s="167"/>
      <c r="B14" s="163">
        <v>42340</v>
      </c>
      <c r="C14" s="179"/>
      <c r="D14" s="164"/>
      <c r="E14" s="165" t="s">
        <v>284</v>
      </c>
      <c r="F14" s="167"/>
      <c r="G14" s="167"/>
    </row>
    <row r="15" spans="1:7" ht="20">
      <c r="A15" s="167"/>
      <c r="B15" s="163">
        <v>42341</v>
      </c>
      <c r="C15" s="164" t="s">
        <v>283</v>
      </c>
      <c r="D15" s="164"/>
      <c r="E15" s="174"/>
      <c r="F15" s="167"/>
      <c r="G15" s="167"/>
    </row>
    <row r="16" spans="1:7" ht="20">
      <c r="A16" s="167"/>
      <c r="B16" s="163">
        <v>42347</v>
      </c>
      <c r="C16" s="179"/>
      <c r="D16" s="164"/>
      <c r="E16" s="165" t="s">
        <v>286</v>
      </c>
      <c r="F16" s="167"/>
      <c r="G16" s="167"/>
    </row>
    <row r="17" spans="1:7" ht="20">
      <c r="A17" s="167"/>
      <c r="B17" s="163">
        <v>42348</v>
      </c>
      <c r="C17" s="164" t="s">
        <v>285</v>
      </c>
      <c r="D17" s="164"/>
      <c r="E17" s="174"/>
      <c r="F17" s="167"/>
      <c r="G17" s="167"/>
    </row>
    <row r="18" spans="1:7" ht="20">
      <c r="A18" s="167"/>
      <c r="B18" s="163">
        <v>42352</v>
      </c>
      <c r="C18" s="179"/>
      <c r="D18" s="164"/>
      <c r="E18" s="165" t="s">
        <v>288</v>
      </c>
      <c r="F18" s="167"/>
      <c r="G18" s="167"/>
    </row>
    <row r="19" spans="1:7" ht="20">
      <c r="A19" s="167"/>
      <c r="B19" s="172">
        <v>42355</v>
      </c>
      <c r="C19" s="171" t="s">
        <v>300</v>
      </c>
      <c r="D19" s="171"/>
      <c r="E19" s="174"/>
      <c r="F19" s="167"/>
      <c r="G19" s="167"/>
    </row>
    <row r="20" spans="1:7" ht="20">
      <c r="A20" s="167"/>
      <c r="B20" s="172">
        <v>42362</v>
      </c>
      <c r="C20" s="171" t="s">
        <v>300</v>
      </c>
      <c r="D20" s="171"/>
      <c r="E20" s="174"/>
      <c r="F20" s="167"/>
      <c r="G20" s="167"/>
    </row>
    <row r="21" spans="1:7" ht="20">
      <c r="A21" s="167"/>
      <c r="B21" s="172">
        <v>42369</v>
      </c>
      <c r="C21" s="171" t="s">
        <v>300</v>
      </c>
      <c r="D21" s="171"/>
      <c r="E21" s="174"/>
      <c r="F21" s="167"/>
      <c r="G21" s="167"/>
    </row>
    <row r="22" spans="1:7" ht="20">
      <c r="A22" s="167"/>
      <c r="B22" s="163">
        <v>42376</v>
      </c>
      <c r="C22" s="164" t="s">
        <v>287</v>
      </c>
      <c r="D22" s="164"/>
      <c r="E22" s="174"/>
      <c r="F22" s="167"/>
      <c r="G22" s="167"/>
    </row>
    <row r="23" spans="1:7" ht="20">
      <c r="A23" s="167"/>
      <c r="B23" s="163">
        <v>42383</v>
      </c>
      <c r="C23" s="150" t="s">
        <v>288</v>
      </c>
      <c r="D23" s="164"/>
      <c r="E23" s="174"/>
      <c r="F23" s="167"/>
      <c r="G23" s="167"/>
    </row>
    <row r="24" spans="1:7" ht="20">
      <c r="A24" s="167"/>
      <c r="B24" s="163">
        <v>42390</v>
      </c>
      <c r="C24" s="164" t="s">
        <v>289</v>
      </c>
      <c r="D24" s="164"/>
      <c r="E24" s="174"/>
      <c r="F24" s="167"/>
      <c r="G24" s="167"/>
    </row>
    <row r="25" spans="1:7" ht="20">
      <c r="A25" s="167"/>
      <c r="B25" s="163">
        <v>42397</v>
      </c>
      <c r="C25" s="164" t="s">
        <v>290</v>
      </c>
      <c r="D25" s="164"/>
      <c r="E25" s="174"/>
      <c r="F25" s="167"/>
      <c r="G25" s="167"/>
    </row>
    <row r="26" spans="1:7" ht="20">
      <c r="A26" s="167"/>
      <c r="B26" s="163">
        <v>42404</v>
      </c>
      <c r="C26" s="164" t="s">
        <v>291</v>
      </c>
      <c r="D26" s="177"/>
      <c r="E26" s="174"/>
      <c r="F26" s="167"/>
      <c r="G26" s="167"/>
    </row>
    <row r="27" spans="1:7" ht="20">
      <c r="A27" s="167"/>
      <c r="B27" s="163">
        <v>42411</v>
      </c>
      <c r="C27" s="164" t="s">
        <v>292</v>
      </c>
      <c r="D27" s="160"/>
      <c r="E27" s="175"/>
      <c r="F27" s="167"/>
      <c r="G27" s="167"/>
    </row>
    <row r="28" spans="1:7" ht="21" thickBot="1">
      <c r="A28" s="167"/>
      <c r="B28" s="178">
        <v>42052</v>
      </c>
      <c r="C28" s="180" t="s">
        <v>344</v>
      </c>
      <c r="D28" s="166"/>
      <c r="E28" s="176"/>
      <c r="F28" s="167"/>
      <c r="G28" s="167"/>
    </row>
    <row r="29" spans="1:7">
      <c r="A29" s="167"/>
      <c r="B29" s="167"/>
      <c r="C29" s="167"/>
      <c r="D29" s="167"/>
      <c r="E29" s="167"/>
      <c r="F29" s="167"/>
      <c r="G29" s="167"/>
    </row>
    <row r="30" spans="1:7">
      <c r="A30" s="167"/>
      <c r="B30" s="167"/>
      <c r="C30" s="167"/>
      <c r="D30" s="167"/>
      <c r="E30" s="167"/>
      <c r="F30" s="167"/>
      <c r="G30" s="167"/>
    </row>
    <row r="31" spans="1:7">
      <c r="A31" s="167"/>
      <c r="B31" s="167"/>
      <c r="C31" s="167"/>
      <c r="D31" s="167"/>
      <c r="E31" s="167"/>
      <c r="F31" s="167"/>
      <c r="G31" s="167"/>
    </row>
    <row r="32" spans="1:7">
      <c r="A32" s="167"/>
      <c r="B32" s="167"/>
      <c r="C32" s="167"/>
      <c r="D32" s="167"/>
      <c r="E32" s="167"/>
      <c r="F32" s="167"/>
      <c r="G32" s="167"/>
    </row>
    <row r="33" spans="1:1">
      <c r="A33" s="167"/>
    </row>
  </sheetData>
  <mergeCells count="1">
    <mergeCell ref="B2:E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7"/>
  <sheetViews>
    <sheetView showGridLines="0" topLeftCell="A180" workbookViewId="0">
      <selection activeCell="K168" sqref="K168"/>
    </sheetView>
  </sheetViews>
  <sheetFormatPr baseColWidth="10" defaultColWidth="8.83203125" defaultRowHeight="15" x14ac:dyDescent="0"/>
  <cols>
    <col min="1" max="1" width="2.5" style="30" customWidth="1"/>
    <col min="2" max="2" width="45.1640625" style="18" customWidth="1"/>
    <col min="3" max="3" width="11.5" style="82" bestFit="1" customWidth="1"/>
    <col min="4" max="4" width="2.1640625" style="16" customWidth="1"/>
    <col min="5" max="5" width="33" style="73" customWidth="1"/>
    <col min="6" max="6" width="8" style="17" customWidth="1"/>
    <col min="7" max="7" width="2.5" style="9" customWidth="1"/>
    <col min="8" max="8" width="26.5" style="9" customWidth="1"/>
    <col min="9" max="9" width="18.1640625" style="18" customWidth="1"/>
    <col min="10" max="16384" width="8.83203125" style="18"/>
  </cols>
  <sheetData>
    <row r="1" spans="1:9" ht="12" customHeight="1"/>
    <row r="2" spans="1:9" ht="41" customHeight="1"/>
    <row r="3" spans="1:9" ht="17.5" customHeight="1"/>
    <row r="4" spans="1:9" ht="17.5" customHeight="1">
      <c r="B4" s="18" t="s">
        <v>268</v>
      </c>
    </row>
    <row r="5" spans="1:9" ht="17">
      <c r="A5" s="13"/>
      <c r="B5" s="19" t="s">
        <v>77</v>
      </c>
      <c r="C5" s="20" t="s">
        <v>76</v>
      </c>
      <c r="E5" s="21" t="s">
        <v>84</v>
      </c>
      <c r="F5" s="22" t="s">
        <v>76</v>
      </c>
    </row>
    <row r="6" spans="1:9" ht="17">
      <c r="A6" s="13"/>
      <c r="B6" s="14"/>
      <c r="C6" s="12"/>
      <c r="E6" s="23"/>
      <c r="F6" s="24"/>
    </row>
    <row r="7" spans="1:9">
      <c r="A7" s="25"/>
      <c r="B7" s="198" t="s">
        <v>266</v>
      </c>
      <c r="C7" s="199"/>
      <c r="D7" s="199"/>
      <c r="E7" s="199"/>
      <c r="F7" s="199"/>
      <c r="G7" s="199"/>
      <c r="H7" s="200" t="s">
        <v>310</v>
      </c>
      <c r="I7" s="201"/>
    </row>
    <row r="8" spans="1:9">
      <c r="A8" s="13"/>
      <c r="B8" s="26"/>
      <c r="C8" s="26"/>
      <c r="D8" s="26"/>
      <c r="E8" s="144" t="s">
        <v>47</v>
      </c>
      <c r="F8" s="53"/>
    </row>
    <row r="9" spans="1:9">
      <c r="A9" s="13"/>
      <c r="B9" s="10" t="s">
        <v>87</v>
      </c>
      <c r="C9" s="26"/>
      <c r="D9" s="26"/>
      <c r="E9" s="28"/>
      <c r="F9" s="17">
        <v>1</v>
      </c>
    </row>
    <row r="10" spans="1:9">
      <c r="A10" s="13"/>
      <c r="B10" s="8" t="s">
        <v>88</v>
      </c>
      <c r="C10" s="26"/>
      <c r="D10" s="26"/>
      <c r="E10" s="28"/>
      <c r="F10" s="29"/>
    </row>
    <row r="11" spans="1:9">
      <c r="A11" s="13"/>
      <c r="B11" s="8" t="s">
        <v>89</v>
      </c>
      <c r="C11" s="26"/>
      <c r="D11" s="26"/>
      <c r="E11" s="28"/>
      <c r="F11" s="29"/>
    </row>
    <row r="12" spans="1:9">
      <c r="A12" s="13"/>
      <c r="B12" s="8" t="s">
        <v>90</v>
      </c>
      <c r="C12" s="26"/>
      <c r="D12" s="26"/>
      <c r="E12" s="28"/>
      <c r="F12" s="18"/>
    </row>
    <row r="13" spans="1:9">
      <c r="A13" s="13"/>
      <c r="B13" s="26"/>
      <c r="C13" s="26"/>
      <c r="D13" s="26"/>
      <c r="E13" s="28"/>
    </row>
    <row r="14" spans="1:9">
      <c r="A14" s="25"/>
      <c r="B14" s="198" t="s">
        <v>264</v>
      </c>
      <c r="C14" s="199"/>
      <c r="D14" s="199"/>
      <c r="E14" s="199"/>
      <c r="F14" s="199"/>
      <c r="G14" s="199"/>
      <c r="H14" s="200" t="s">
        <v>309</v>
      </c>
      <c r="I14" s="201"/>
    </row>
    <row r="15" spans="1:9" s="9" customFormat="1" ht="53.5" customHeight="1">
      <c r="A15" s="13"/>
      <c r="B15" s="189" t="s">
        <v>204</v>
      </c>
      <c r="C15" s="221"/>
      <c r="D15" s="221"/>
      <c r="E15" s="221"/>
      <c r="F15" s="221"/>
      <c r="G15" s="221"/>
      <c r="H15" s="221"/>
      <c r="I15" s="85"/>
    </row>
    <row r="16" spans="1:9" s="9" customFormat="1" ht="13.25" customHeight="1">
      <c r="A16" s="13"/>
      <c r="B16" s="143" t="s">
        <v>87</v>
      </c>
      <c r="C16" s="40"/>
      <c r="D16" s="41"/>
      <c r="E16" s="42"/>
      <c r="F16" s="43"/>
      <c r="H16" s="263" t="s">
        <v>100</v>
      </c>
      <c r="I16" s="264"/>
    </row>
    <row r="17" spans="1:9" s="9" customFormat="1" ht="15.5" customHeight="1">
      <c r="A17" s="13"/>
      <c r="B17" s="186" t="s">
        <v>155</v>
      </c>
      <c r="C17" s="187"/>
      <c r="D17" s="187"/>
      <c r="E17" s="187"/>
      <c r="F17" s="188"/>
      <c r="H17" s="265"/>
      <c r="I17" s="266"/>
    </row>
    <row r="18" spans="1:9" s="9" customFormat="1">
      <c r="A18" s="13"/>
      <c r="B18" s="186" t="s">
        <v>157</v>
      </c>
      <c r="C18" s="187"/>
      <c r="D18" s="187"/>
      <c r="E18" s="187"/>
      <c r="F18" s="101"/>
      <c r="H18" s="265"/>
      <c r="I18" s="266"/>
    </row>
    <row r="19" spans="1:9" s="9" customFormat="1">
      <c r="A19" s="13"/>
      <c r="B19" s="186" t="s">
        <v>158</v>
      </c>
      <c r="C19" s="187"/>
      <c r="D19" s="187"/>
      <c r="E19" s="187"/>
      <c r="F19" s="188"/>
      <c r="H19" s="265"/>
      <c r="I19" s="266"/>
    </row>
    <row r="20" spans="1:9" s="9" customFormat="1">
      <c r="A20" s="13"/>
      <c r="B20" s="204" t="s">
        <v>156</v>
      </c>
      <c r="C20" s="205"/>
      <c r="D20" s="205"/>
      <c r="E20" s="205"/>
      <c r="F20" s="102"/>
      <c r="H20" s="267"/>
      <c r="I20" s="268"/>
    </row>
    <row r="21" spans="1:9">
      <c r="B21" s="31" t="s">
        <v>91</v>
      </c>
      <c r="C21" s="16" t="s">
        <v>95</v>
      </c>
      <c r="E21" s="31" t="s">
        <v>92</v>
      </c>
      <c r="F21" s="29"/>
    </row>
    <row r="22" spans="1:9" ht="15.5" customHeight="1">
      <c r="A22" s="25"/>
      <c r="B22" s="32" t="s">
        <v>0</v>
      </c>
      <c r="C22" s="33">
        <f>VLOOKUP(B22,Times!$A$2:$B$54,2)</f>
        <v>60</v>
      </c>
      <c r="E22" s="270" t="s">
        <v>93</v>
      </c>
      <c r="F22" s="271"/>
      <c r="H22" s="184" t="s">
        <v>96</v>
      </c>
      <c r="I22" s="185"/>
    </row>
    <row r="23" spans="1:9">
      <c r="A23" s="25"/>
      <c r="B23" s="34" t="s">
        <v>48</v>
      </c>
      <c r="C23" s="33">
        <f>VLOOKUP(B23,Times!$A$2:$B$54,2)</f>
        <v>60</v>
      </c>
      <c r="E23" s="272"/>
      <c r="F23" s="273"/>
      <c r="H23" s="194" t="s">
        <v>97</v>
      </c>
      <c r="I23" s="195"/>
    </row>
    <row r="24" spans="1:9">
      <c r="A24" s="25"/>
      <c r="B24" s="34" t="s">
        <v>49</v>
      </c>
      <c r="C24" s="33">
        <f>VLOOKUP(B24,Times!$A$2:$B$54,2)</f>
        <v>45</v>
      </c>
      <c r="E24" s="272"/>
      <c r="F24" s="273"/>
      <c r="H24" s="194"/>
      <c r="I24" s="195"/>
    </row>
    <row r="25" spans="1:9">
      <c r="A25" s="25"/>
      <c r="B25" s="36" t="s">
        <v>73</v>
      </c>
      <c r="C25" s="33">
        <f>VLOOKUP(B25,Times!$A$2:$B$54,2)</f>
        <v>60</v>
      </c>
      <c r="E25" s="274"/>
      <c r="F25" s="275"/>
      <c r="H25" s="196"/>
      <c r="I25" s="197"/>
    </row>
    <row r="26" spans="1:9" s="9" customFormat="1">
      <c r="A26" s="13"/>
      <c r="B26" s="37" t="s">
        <v>143</v>
      </c>
      <c r="C26" s="16">
        <f>SUM(C22:C25)/60</f>
        <v>3.75</v>
      </c>
      <c r="D26" s="16"/>
      <c r="E26" s="38"/>
      <c r="F26" s="29">
        <v>2</v>
      </c>
      <c r="I26" s="9">
        <v>0.25</v>
      </c>
    </row>
    <row r="27" spans="1:9" s="9" customFormat="1">
      <c r="A27" s="13"/>
      <c r="B27" s="37"/>
      <c r="C27" s="16"/>
      <c r="D27" s="16"/>
      <c r="E27" s="38"/>
      <c r="F27" s="225" t="s">
        <v>144</v>
      </c>
      <c r="G27" s="226"/>
      <c r="H27" s="226"/>
      <c r="I27" s="96">
        <f>SUM(C26:I26)</f>
        <v>6</v>
      </c>
    </row>
    <row r="28" spans="1:9" s="9" customFormat="1">
      <c r="A28" s="13"/>
      <c r="B28" s="37"/>
      <c r="C28" s="16"/>
      <c r="D28" s="16"/>
      <c r="E28" s="38"/>
      <c r="F28" s="95"/>
      <c r="G28" s="95"/>
      <c r="H28" s="95"/>
    </row>
    <row r="29" spans="1:9" ht="15.75" customHeight="1">
      <c r="A29" s="25"/>
      <c r="B29" s="198" t="s">
        <v>106</v>
      </c>
      <c r="C29" s="199"/>
      <c r="D29" s="199"/>
      <c r="E29" s="199"/>
      <c r="F29" s="199"/>
      <c r="G29" s="199"/>
      <c r="H29" s="200" t="s">
        <v>308</v>
      </c>
      <c r="I29" s="201"/>
    </row>
    <row r="30" spans="1:9" s="9" customFormat="1" ht="58.75" customHeight="1">
      <c r="A30" s="13"/>
      <c r="B30" s="207" t="s">
        <v>145</v>
      </c>
      <c r="C30" s="207"/>
      <c r="D30" s="207"/>
      <c r="E30" s="207"/>
      <c r="F30" s="207"/>
      <c r="G30" s="207"/>
      <c r="H30" s="207"/>
    </row>
    <row r="31" spans="1:9" ht="17.5" customHeight="1">
      <c r="A31" s="13"/>
      <c r="B31" s="208" t="s">
        <v>87</v>
      </c>
      <c r="C31" s="209"/>
      <c r="D31" s="209"/>
      <c r="E31" s="209"/>
      <c r="F31" s="210"/>
      <c r="H31" s="263" t="s">
        <v>105</v>
      </c>
      <c r="I31" s="264"/>
    </row>
    <row r="32" spans="1:9">
      <c r="A32" s="13"/>
      <c r="B32" s="186" t="s">
        <v>159</v>
      </c>
      <c r="C32" s="187"/>
      <c r="D32" s="187"/>
      <c r="E32" s="187"/>
      <c r="F32" s="188"/>
      <c r="H32" s="265"/>
      <c r="I32" s="266"/>
    </row>
    <row r="33" spans="1:9">
      <c r="A33" s="13"/>
      <c r="B33" s="186" t="s">
        <v>205</v>
      </c>
      <c r="C33" s="187"/>
      <c r="D33" s="187"/>
      <c r="E33" s="187"/>
      <c r="F33" s="188"/>
      <c r="H33" s="265"/>
      <c r="I33" s="266"/>
    </row>
    <row r="34" spans="1:9">
      <c r="A34" s="13"/>
      <c r="B34" s="186" t="s">
        <v>160</v>
      </c>
      <c r="C34" s="187"/>
      <c r="D34" s="187"/>
      <c r="E34" s="187"/>
      <c r="F34" s="188"/>
      <c r="H34" s="265"/>
      <c r="I34" s="266"/>
    </row>
    <row r="35" spans="1:9" ht="15.5" customHeight="1">
      <c r="A35" s="13"/>
      <c r="B35" s="186" t="s">
        <v>156</v>
      </c>
      <c r="C35" s="187"/>
      <c r="D35" s="187"/>
      <c r="E35" s="187"/>
      <c r="F35" s="188"/>
      <c r="H35" s="265"/>
      <c r="I35" s="266"/>
    </row>
    <row r="36" spans="1:9">
      <c r="A36" s="13"/>
      <c r="B36" s="186" t="s">
        <v>161</v>
      </c>
      <c r="C36" s="187"/>
      <c r="D36" s="187"/>
      <c r="E36" s="187"/>
      <c r="F36" s="188"/>
      <c r="H36" s="267"/>
      <c r="I36" s="268"/>
    </row>
    <row r="37" spans="1:9" ht="15.5" customHeight="1">
      <c r="A37" s="13"/>
      <c r="B37" s="186" t="s">
        <v>162</v>
      </c>
      <c r="C37" s="187"/>
      <c r="D37" s="187"/>
      <c r="E37" s="187"/>
      <c r="F37" s="188"/>
      <c r="H37" s="112" t="s">
        <v>238</v>
      </c>
      <c r="I37" s="113"/>
    </row>
    <row r="38" spans="1:9">
      <c r="A38" s="13"/>
      <c r="B38" s="186" t="s">
        <v>163</v>
      </c>
      <c r="C38" s="187"/>
      <c r="D38" s="187"/>
      <c r="E38" s="187"/>
      <c r="F38" s="188"/>
      <c r="H38" s="114" t="s">
        <v>206</v>
      </c>
      <c r="I38" s="115"/>
    </row>
    <row r="39" spans="1:9">
      <c r="A39" s="13"/>
      <c r="B39" s="204" t="s">
        <v>164</v>
      </c>
      <c r="C39" s="205"/>
      <c r="D39" s="205"/>
      <c r="E39" s="205"/>
      <c r="F39" s="206"/>
      <c r="H39" s="114" t="s">
        <v>207</v>
      </c>
      <c r="I39" s="115"/>
    </row>
    <row r="40" spans="1:9">
      <c r="B40" s="31" t="s">
        <v>91</v>
      </c>
      <c r="C40" s="86" t="s">
        <v>95</v>
      </c>
      <c r="E40" s="31" t="s">
        <v>92</v>
      </c>
      <c r="F40" s="29"/>
      <c r="H40" s="116" t="s">
        <v>208</v>
      </c>
      <c r="I40" s="117"/>
    </row>
    <row r="41" spans="1:9" ht="15.5" customHeight="1">
      <c r="A41" s="25"/>
      <c r="B41" s="46" t="s">
        <v>5</v>
      </c>
      <c r="C41" s="33">
        <f>VLOOKUP(B41,Times!$A$2:$B$54,2)</f>
        <v>75</v>
      </c>
      <c r="E41" s="44" t="s">
        <v>3</v>
      </c>
      <c r="F41" s="45"/>
      <c r="H41" s="184" t="s">
        <v>96</v>
      </c>
      <c r="I41" s="185"/>
    </row>
    <row r="42" spans="1:9" ht="15.5" customHeight="1">
      <c r="A42" s="25"/>
      <c r="B42" s="32" t="s">
        <v>2</v>
      </c>
      <c r="C42" s="33">
        <f>VLOOKUP(B42,Times!$A$2:$B$54,2)</f>
        <v>55</v>
      </c>
      <c r="D42" s="48"/>
      <c r="E42" s="49" t="s">
        <v>4</v>
      </c>
      <c r="F42" s="50"/>
      <c r="H42" s="211" t="s">
        <v>107</v>
      </c>
      <c r="I42" s="212"/>
    </row>
    <row r="43" spans="1:9">
      <c r="A43" s="25"/>
      <c r="B43" s="46" t="s">
        <v>50</v>
      </c>
      <c r="C43" s="33">
        <f>VLOOKUP(B43,Times!$A$2:$B$54,2)</f>
        <v>30</v>
      </c>
      <c r="D43" s="48"/>
      <c r="E43" s="49" t="s">
        <v>6</v>
      </c>
      <c r="F43" s="50"/>
      <c r="H43" s="211"/>
      <c r="I43" s="212"/>
    </row>
    <row r="44" spans="1:9">
      <c r="A44" s="25"/>
      <c r="B44" s="46" t="s">
        <v>7</v>
      </c>
      <c r="C44" s="33">
        <f>VLOOKUP(B44,Times!$A$2:$B$54,2)</f>
        <v>15</v>
      </c>
      <c r="D44" s="48"/>
      <c r="E44" s="49" t="s">
        <v>8</v>
      </c>
      <c r="F44" s="50"/>
      <c r="H44" s="211"/>
      <c r="I44" s="212"/>
    </row>
    <row r="45" spans="1:9">
      <c r="A45" s="25"/>
      <c r="B45" s="51" t="s">
        <v>9</v>
      </c>
      <c r="C45" s="33">
        <f>VLOOKUP(B45,Times!$A$2:$B$54,2)</f>
        <v>30</v>
      </c>
      <c r="E45" s="49" t="s">
        <v>10</v>
      </c>
      <c r="F45" s="50"/>
      <c r="H45" s="211"/>
      <c r="I45" s="212"/>
    </row>
    <row r="46" spans="1:9">
      <c r="A46" s="13"/>
      <c r="B46" s="36" t="s">
        <v>74</v>
      </c>
      <c r="C46" s="33">
        <f>VLOOKUP(B46,Times!$A$2:$B$54,2)</f>
        <v>55</v>
      </c>
      <c r="E46" s="52"/>
      <c r="F46" s="53"/>
      <c r="H46" s="213"/>
      <c r="I46" s="214"/>
    </row>
    <row r="47" spans="1:9">
      <c r="A47" s="13"/>
      <c r="B47" s="54" t="s">
        <v>143</v>
      </c>
      <c r="C47" s="29">
        <f>SUM(C41:C46)/60</f>
        <v>4.333333333333333</v>
      </c>
      <c r="D47" s="55"/>
      <c r="E47" s="37"/>
      <c r="F47" s="17">
        <v>2</v>
      </c>
      <c r="H47" s="18"/>
      <c r="I47" s="87">
        <v>0.5</v>
      </c>
    </row>
    <row r="48" spans="1:9">
      <c r="A48" s="13"/>
      <c r="B48" s="83"/>
      <c r="D48" s="55"/>
      <c r="E48" s="37"/>
      <c r="F48" s="225" t="s">
        <v>144</v>
      </c>
      <c r="G48" s="226"/>
      <c r="H48" s="226"/>
      <c r="I48" s="88">
        <f>SUM(C47:I47)</f>
        <v>6.833333333333333</v>
      </c>
    </row>
    <row r="49" spans="1:9">
      <c r="A49" s="13"/>
      <c r="B49" s="37"/>
      <c r="C49" s="29"/>
      <c r="D49" s="55"/>
      <c r="E49" s="37"/>
    </row>
    <row r="50" spans="1:9">
      <c r="A50" s="25"/>
      <c r="B50" s="219" t="s">
        <v>242</v>
      </c>
      <c r="C50" s="220"/>
      <c r="D50" s="220"/>
      <c r="E50" s="220"/>
      <c r="F50" s="220"/>
      <c r="G50" s="220"/>
      <c r="H50" s="217" t="s">
        <v>315</v>
      </c>
      <c r="I50" s="218"/>
    </row>
    <row r="51" spans="1:9" s="9" customFormat="1" ht="40.25" customHeight="1">
      <c r="A51" s="13"/>
      <c r="B51" s="231" t="s">
        <v>116</v>
      </c>
      <c r="C51" s="231"/>
      <c r="D51" s="231"/>
      <c r="E51" s="231"/>
      <c r="F51" s="231"/>
      <c r="G51" s="231"/>
      <c r="H51" s="231"/>
      <c r="I51" s="26"/>
    </row>
    <row r="52" spans="1:9">
      <c r="B52" s="31" t="s">
        <v>113</v>
      </c>
      <c r="C52" s="16"/>
      <c r="E52" s="31" t="s">
        <v>92</v>
      </c>
      <c r="F52" s="29"/>
    </row>
    <row r="53" spans="1:9" ht="29.5" customHeight="1">
      <c r="A53" s="13"/>
      <c r="B53" s="104" t="s">
        <v>114</v>
      </c>
      <c r="C53" s="55"/>
      <c r="D53" s="55"/>
      <c r="E53" s="255" t="s">
        <v>115</v>
      </c>
      <c r="F53" s="256"/>
    </row>
    <row r="54" spans="1:9">
      <c r="A54" s="13"/>
      <c r="B54" s="26"/>
      <c r="C54" s="55"/>
      <c r="D54" s="55"/>
      <c r="E54" s="37" t="s">
        <v>143</v>
      </c>
      <c r="F54" s="29">
        <v>3</v>
      </c>
    </row>
    <row r="55" spans="1:9">
      <c r="A55" s="13"/>
      <c r="B55" s="26"/>
      <c r="C55" s="55"/>
      <c r="D55" s="55"/>
      <c r="E55" s="37"/>
      <c r="F55" s="29"/>
    </row>
    <row r="56" spans="1:9">
      <c r="A56" s="25"/>
      <c r="B56" s="198" t="s">
        <v>243</v>
      </c>
      <c r="C56" s="199"/>
      <c r="D56" s="199"/>
      <c r="E56" s="199"/>
      <c r="F56" s="199"/>
      <c r="G56" s="199"/>
      <c r="H56" s="200" t="s">
        <v>311</v>
      </c>
      <c r="I56" s="201"/>
    </row>
    <row r="57" spans="1:9" ht="57" customHeight="1">
      <c r="A57" s="13"/>
      <c r="B57" s="230" t="s">
        <v>146</v>
      </c>
      <c r="C57" s="230"/>
      <c r="D57" s="230"/>
      <c r="E57" s="230"/>
      <c r="F57" s="230"/>
      <c r="G57" s="230"/>
      <c r="H57" s="230"/>
    </row>
    <row r="58" spans="1:9" ht="15.5" customHeight="1">
      <c r="A58" s="13"/>
      <c r="B58" s="208" t="s">
        <v>87</v>
      </c>
      <c r="C58" s="209"/>
      <c r="D58" s="209"/>
      <c r="E58" s="209"/>
      <c r="F58" s="210"/>
      <c r="H58" s="263" t="s">
        <v>101</v>
      </c>
      <c r="I58" s="264"/>
    </row>
    <row r="59" spans="1:9" ht="15.5" customHeight="1">
      <c r="A59" s="13"/>
      <c r="B59" s="186" t="s">
        <v>98</v>
      </c>
      <c r="C59" s="187"/>
      <c r="D59" s="187"/>
      <c r="E59" s="187"/>
      <c r="F59" s="188"/>
      <c r="H59" s="265"/>
      <c r="I59" s="266"/>
    </row>
    <row r="60" spans="1:9" ht="15.5" customHeight="1">
      <c r="A60" s="13"/>
      <c r="B60" s="186" t="s">
        <v>165</v>
      </c>
      <c r="C60" s="187"/>
      <c r="D60" s="187"/>
      <c r="E60" s="187"/>
      <c r="F60" s="188"/>
      <c r="H60" s="265"/>
      <c r="I60" s="266"/>
    </row>
    <row r="61" spans="1:9" ht="15.5" customHeight="1">
      <c r="A61" s="13"/>
      <c r="B61" s="186" t="s">
        <v>166</v>
      </c>
      <c r="C61" s="187"/>
      <c r="D61" s="187"/>
      <c r="E61" s="187"/>
      <c r="F61" s="188"/>
      <c r="H61" s="265"/>
      <c r="I61" s="266"/>
    </row>
    <row r="62" spans="1:9" ht="15.5" customHeight="1">
      <c r="A62" s="13"/>
      <c r="B62" s="186" t="s">
        <v>167</v>
      </c>
      <c r="C62" s="187"/>
      <c r="D62" s="187"/>
      <c r="E62" s="187"/>
      <c r="F62" s="188"/>
      <c r="H62" s="265"/>
      <c r="I62" s="266"/>
    </row>
    <row r="63" spans="1:9" ht="15.5" customHeight="1">
      <c r="A63" s="13"/>
      <c r="B63" s="186" t="s">
        <v>168</v>
      </c>
      <c r="C63" s="187"/>
      <c r="D63" s="187"/>
      <c r="E63" s="187"/>
      <c r="F63" s="188"/>
      <c r="H63" s="265"/>
      <c r="I63" s="266"/>
    </row>
    <row r="64" spans="1:9" ht="15.5" customHeight="1">
      <c r="A64" s="13"/>
      <c r="B64" s="186" t="s">
        <v>169</v>
      </c>
      <c r="C64" s="187"/>
      <c r="D64" s="187"/>
      <c r="E64" s="187"/>
      <c r="F64" s="188"/>
      <c r="H64" s="267"/>
      <c r="I64" s="268"/>
    </row>
    <row r="65" spans="1:9" ht="15.5" customHeight="1">
      <c r="A65" s="13"/>
      <c r="B65" s="204" t="s">
        <v>170</v>
      </c>
      <c r="C65" s="205"/>
      <c r="D65" s="205"/>
      <c r="E65" s="205"/>
      <c r="F65" s="206"/>
      <c r="H65" s="112" t="s">
        <v>238</v>
      </c>
      <c r="I65" s="113"/>
    </row>
    <row r="66" spans="1:9">
      <c r="B66" s="31" t="s">
        <v>91</v>
      </c>
      <c r="C66" s="16" t="s">
        <v>95</v>
      </c>
      <c r="E66" s="31" t="s">
        <v>92</v>
      </c>
      <c r="F66" s="29"/>
      <c r="H66" s="114" t="s">
        <v>209</v>
      </c>
      <c r="I66" s="115"/>
    </row>
    <row r="67" spans="1:9" ht="15.5" customHeight="1">
      <c r="A67" s="25"/>
      <c r="B67" s="57" t="s">
        <v>51</v>
      </c>
      <c r="C67" s="33">
        <f>VLOOKUP(B67,Times!$A$2:$B$54,2)</f>
        <v>25</v>
      </c>
      <c r="D67" s="48"/>
      <c r="E67" s="145" t="s">
        <v>11</v>
      </c>
      <c r="F67" s="45"/>
      <c r="G67" s="11"/>
      <c r="H67" s="114" t="s">
        <v>207</v>
      </c>
      <c r="I67" s="115"/>
    </row>
    <row r="68" spans="1:9" ht="15.5" customHeight="1">
      <c r="A68" s="25"/>
      <c r="B68" s="57" t="s">
        <v>52</v>
      </c>
      <c r="C68" s="33">
        <f>VLOOKUP(B68,Times!$A$2:$B$54,2)</f>
        <v>60</v>
      </c>
      <c r="D68" s="48"/>
      <c r="E68" s="146" t="s">
        <v>12</v>
      </c>
      <c r="F68" s="50"/>
      <c r="G68" s="11"/>
      <c r="H68" s="116" t="s">
        <v>303</v>
      </c>
      <c r="I68" s="117"/>
    </row>
    <row r="69" spans="1:9">
      <c r="A69" s="25"/>
      <c r="B69" s="34" t="s">
        <v>53</v>
      </c>
      <c r="C69" s="33">
        <f>VLOOKUP(B69,Times!$A$2:$B$54,2)</f>
        <v>45</v>
      </c>
      <c r="D69" s="48"/>
      <c r="E69" s="146" t="s">
        <v>14</v>
      </c>
      <c r="F69" s="50"/>
      <c r="G69" s="11"/>
      <c r="H69" s="184" t="s">
        <v>96</v>
      </c>
      <c r="I69" s="185"/>
    </row>
    <row r="70" spans="1:9">
      <c r="A70" s="25"/>
      <c r="B70" s="32" t="s">
        <v>13</v>
      </c>
      <c r="C70" s="33">
        <f>VLOOKUP(B70,Times!$A$2:$B$54,2)</f>
        <v>30</v>
      </c>
      <c r="D70" s="48"/>
      <c r="E70" s="146" t="s">
        <v>15</v>
      </c>
      <c r="F70" s="50"/>
      <c r="G70" s="11"/>
      <c r="H70" s="194" t="s">
        <v>108</v>
      </c>
      <c r="I70" s="137"/>
    </row>
    <row r="71" spans="1:9">
      <c r="A71" s="25"/>
      <c r="B71" s="57" t="s">
        <v>16</v>
      </c>
      <c r="C71" s="33">
        <f>VLOOKUP(B71,Times!$A$2:$B$54,2)</f>
        <v>35</v>
      </c>
      <c r="D71" s="48"/>
      <c r="E71" s="146" t="s">
        <v>16</v>
      </c>
      <c r="F71" s="50"/>
      <c r="G71" s="11"/>
      <c r="H71" s="194"/>
      <c r="I71" s="137"/>
    </row>
    <row r="72" spans="1:9">
      <c r="A72" s="25"/>
      <c r="B72" s="32" t="s">
        <v>17</v>
      </c>
      <c r="C72" s="33">
        <f>VLOOKUP(B72,Times!$A$2:$B$54,2)</f>
        <v>45</v>
      </c>
      <c r="D72" s="48"/>
      <c r="E72" s="144" t="s">
        <v>17</v>
      </c>
      <c r="F72" s="53"/>
      <c r="G72" s="11"/>
      <c r="H72" s="194"/>
      <c r="I72" s="137"/>
    </row>
    <row r="73" spans="1:9">
      <c r="A73" s="13"/>
      <c r="B73" s="37" t="s">
        <v>143</v>
      </c>
      <c r="C73" s="29">
        <f>SUM(C67:C72)/60</f>
        <v>4</v>
      </c>
      <c r="D73" s="55"/>
      <c r="E73" s="37" t="s">
        <v>143</v>
      </c>
      <c r="F73" s="17">
        <v>2</v>
      </c>
      <c r="I73" s="18">
        <v>0.5</v>
      </c>
    </row>
    <row r="74" spans="1:9" ht="15.5" customHeight="1">
      <c r="A74" s="13"/>
      <c r="B74" s="37"/>
      <c r="C74" s="29"/>
      <c r="D74" s="55"/>
      <c r="E74" s="37"/>
      <c r="F74" s="225" t="s">
        <v>144</v>
      </c>
      <c r="G74" s="226"/>
      <c r="H74" s="226"/>
      <c r="I74" s="88">
        <f>SUM(C73:I73)</f>
        <v>6.5</v>
      </c>
    </row>
    <row r="75" spans="1:9">
      <c r="A75" s="25"/>
      <c r="B75" s="198" t="s">
        <v>244</v>
      </c>
      <c r="C75" s="199"/>
      <c r="D75" s="199"/>
      <c r="E75" s="199"/>
      <c r="F75" s="199"/>
      <c r="G75" s="199"/>
      <c r="H75" s="200" t="s">
        <v>313</v>
      </c>
      <c r="I75" s="201"/>
    </row>
    <row r="76" spans="1:9" s="9" customFormat="1" ht="45" customHeight="1">
      <c r="A76" s="13"/>
      <c r="B76" s="230" t="s">
        <v>147</v>
      </c>
      <c r="C76" s="230"/>
      <c r="D76" s="230"/>
      <c r="E76" s="230"/>
      <c r="F76" s="230"/>
      <c r="G76" s="230"/>
      <c r="H76" s="230"/>
      <c r="I76" s="85"/>
    </row>
    <row r="77" spans="1:9">
      <c r="A77" s="13"/>
      <c r="B77" s="208" t="s">
        <v>87</v>
      </c>
      <c r="C77" s="209"/>
      <c r="D77" s="209"/>
      <c r="E77" s="209"/>
      <c r="F77" s="210"/>
      <c r="H77" s="277" t="s">
        <v>94</v>
      </c>
      <c r="I77" s="278"/>
    </row>
    <row r="78" spans="1:9" ht="15.5" customHeight="1">
      <c r="A78" s="13"/>
      <c r="B78" s="186" t="s">
        <v>171</v>
      </c>
      <c r="C78" s="187"/>
      <c r="D78" s="187"/>
      <c r="E78" s="187"/>
      <c r="F78" s="188"/>
      <c r="H78" s="242" t="s">
        <v>109</v>
      </c>
      <c r="I78" s="243"/>
    </row>
    <row r="79" spans="1:9" ht="15.5" customHeight="1">
      <c r="A79" s="13"/>
      <c r="B79" s="186" t="s">
        <v>172</v>
      </c>
      <c r="C79" s="187"/>
      <c r="D79" s="187"/>
      <c r="E79" s="187"/>
      <c r="F79" s="188"/>
      <c r="H79" s="242"/>
      <c r="I79" s="243"/>
    </row>
    <row r="80" spans="1:9" ht="15.5" customHeight="1">
      <c r="A80" s="13"/>
      <c r="B80" s="186" t="s">
        <v>173</v>
      </c>
      <c r="C80" s="187"/>
      <c r="D80" s="187"/>
      <c r="E80" s="187"/>
      <c r="F80" s="188"/>
      <c r="H80" s="242"/>
      <c r="I80" s="243"/>
    </row>
    <row r="81" spans="1:9" ht="15.5" customHeight="1">
      <c r="A81" s="13"/>
      <c r="B81" s="186" t="s">
        <v>99</v>
      </c>
      <c r="C81" s="187"/>
      <c r="D81" s="187"/>
      <c r="E81" s="187"/>
      <c r="F81" s="188"/>
      <c r="H81" s="242"/>
      <c r="I81" s="243"/>
    </row>
    <row r="82" spans="1:9" ht="15.5" customHeight="1">
      <c r="A82" s="13"/>
      <c r="B82" s="204" t="s">
        <v>174</v>
      </c>
      <c r="C82" s="205"/>
      <c r="D82" s="205"/>
      <c r="E82" s="205"/>
      <c r="F82" s="206"/>
      <c r="H82" s="244"/>
      <c r="I82" s="245"/>
    </row>
    <row r="83" spans="1:9">
      <c r="B83" s="31" t="s">
        <v>91</v>
      </c>
      <c r="C83" s="16" t="s">
        <v>95</v>
      </c>
      <c r="E83" s="31" t="s">
        <v>92</v>
      </c>
      <c r="F83" s="29"/>
    </row>
    <row r="84" spans="1:9" ht="15.5" customHeight="1">
      <c r="A84" s="25"/>
      <c r="B84" s="51" t="s">
        <v>18</v>
      </c>
      <c r="C84" s="33">
        <f>VLOOKUP(B84,Times!$A$2:$B$54,2)</f>
        <v>40</v>
      </c>
      <c r="D84" s="48"/>
      <c r="E84" s="145" t="s">
        <v>19</v>
      </c>
      <c r="F84" s="45"/>
      <c r="H84" s="184" t="s">
        <v>96</v>
      </c>
      <c r="I84" s="185"/>
    </row>
    <row r="85" spans="1:9" ht="14.5" customHeight="1">
      <c r="A85" s="25"/>
      <c r="B85" s="32" t="s">
        <v>20</v>
      </c>
      <c r="C85" s="33">
        <f>VLOOKUP(B85,Times!$A$2:$B$54,2)</f>
        <v>30</v>
      </c>
      <c r="D85" s="48"/>
      <c r="E85" s="146" t="s">
        <v>26</v>
      </c>
      <c r="F85" s="50"/>
      <c r="H85" s="194" t="s">
        <v>108</v>
      </c>
      <c r="I85" s="195"/>
    </row>
    <row r="86" spans="1:9">
      <c r="A86" s="25"/>
      <c r="B86" s="57" t="s">
        <v>21</v>
      </c>
      <c r="C86" s="33">
        <f>VLOOKUP(B86,Times!$A$2:$B$54,2)</f>
        <v>40</v>
      </c>
      <c r="D86" s="48"/>
      <c r="E86" s="61"/>
      <c r="F86" s="50"/>
      <c r="H86" s="194"/>
      <c r="I86" s="195"/>
    </row>
    <row r="87" spans="1:9">
      <c r="A87" s="25"/>
      <c r="B87" s="57" t="s">
        <v>22</v>
      </c>
      <c r="C87" s="33">
        <f>VLOOKUP(B87,Times!$A$2:$B$54,2)</f>
        <v>60</v>
      </c>
      <c r="D87" s="48"/>
      <c r="E87" s="61"/>
      <c r="F87" s="50"/>
      <c r="H87" s="194"/>
      <c r="I87" s="195"/>
    </row>
    <row r="88" spans="1:9">
      <c r="A88" s="25"/>
      <c r="B88" s="57" t="s">
        <v>25</v>
      </c>
      <c r="C88" s="33">
        <f>VLOOKUP(B88,Times!$A$2:$B$54,2)</f>
        <v>45</v>
      </c>
      <c r="D88" s="48"/>
      <c r="E88" s="89"/>
      <c r="F88" s="50"/>
      <c r="H88" s="194"/>
      <c r="I88" s="195"/>
    </row>
    <row r="89" spans="1:9" ht="15.5" customHeight="1">
      <c r="A89" s="25"/>
      <c r="B89" s="57" t="s">
        <v>67</v>
      </c>
      <c r="C89" s="33">
        <f>VLOOKUP(B89,Times!$A$2:$B$54,2)</f>
        <v>30</v>
      </c>
      <c r="D89" s="48"/>
      <c r="E89" s="60"/>
      <c r="F89" s="53"/>
      <c r="H89" s="196"/>
      <c r="I89" s="197"/>
    </row>
    <row r="90" spans="1:9">
      <c r="A90" s="13"/>
      <c r="B90" s="37" t="s">
        <v>143</v>
      </c>
      <c r="C90" s="29">
        <f>SUM(C84:C89)/60</f>
        <v>4.083333333333333</v>
      </c>
      <c r="D90" s="48"/>
      <c r="E90" s="37"/>
      <c r="F90" s="29">
        <v>2</v>
      </c>
      <c r="H90" s="92"/>
      <c r="I90" s="18">
        <v>0.5</v>
      </c>
    </row>
    <row r="91" spans="1:9">
      <c r="A91" s="13"/>
      <c r="B91" s="37"/>
      <c r="C91" s="29"/>
      <c r="D91" s="48"/>
      <c r="E91" s="37"/>
      <c r="F91" s="225" t="s">
        <v>144</v>
      </c>
      <c r="G91" s="226"/>
      <c r="H91" s="226"/>
      <c r="I91" s="88">
        <f>SUM(C90:I90)</f>
        <v>6.583333333333333</v>
      </c>
    </row>
    <row r="92" spans="1:9">
      <c r="A92" s="13"/>
      <c r="B92" s="37"/>
      <c r="C92" s="29"/>
      <c r="D92" s="48"/>
      <c r="E92" s="37"/>
      <c r="F92" s="29"/>
    </row>
    <row r="93" spans="1:9" ht="18" customHeight="1">
      <c r="A93" s="13"/>
      <c r="B93" s="276" t="s">
        <v>312</v>
      </c>
      <c r="C93" s="276"/>
      <c r="D93" s="276"/>
      <c r="E93" s="276"/>
      <c r="F93" s="276"/>
      <c r="G93" s="276"/>
      <c r="H93" s="276"/>
      <c r="I93" s="276"/>
    </row>
    <row r="94" spans="1:9">
      <c r="A94" s="25"/>
      <c r="B94" s="219" t="s">
        <v>245</v>
      </c>
      <c r="C94" s="220"/>
      <c r="D94" s="220"/>
      <c r="E94" s="220"/>
      <c r="F94" s="220"/>
      <c r="G94" s="220"/>
      <c r="H94" s="217" t="s">
        <v>316</v>
      </c>
      <c r="I94" s="218"/>
    </row>
    <row r="95" spans="1:9" s="9" customFormat="1">
      <c r="A95" s="13"/>
      <c r="B95" s="252" t="s">
        <v>118</v>
      </c>
      <c r="C95" s="252"/>
      <c r="D95" s="252"/>
      <c r="E95" s="252"/>
      <c r="F95" s="252"/>
      <c r="G95" s="252"/>
      <c r="H95" s="252"/>
      <c r="I95" s="26"/>
    </row>
    <row r="96" spans="1:9" s="9" customFormat="1">
      <c r="A96" s="13"/>
      <c r="B96" s="31" t="s">
        <v>113</v>
      </c>
      <c r="C96" s="16"/>
      <c r="D96" s="16"/>
      <c r="E96" s="31" t="s">
        <v>92</v>
      </c>
      <c r="F96" s="103"/>
      <c r="G96" s="103"/>
      <c r="H96" s="103"/>
      <c r="I96" s="26"/>
    </row>
    <row r="97" spans="1:9" ht="26.5" customHeight="1">
      <c r="A97" s="13"/>
      <c r="B97" s="269" t="s">
        <v>117</v>
      </c>
      <c r="C97" s="254"/>
      <c r="D97" s="55"/>
      <c r="E97" s="255" t="s">
        <v>85</v>
      </c>
      <c r="F97" s="256"/>
    </row>
    <row r="98" spans="1:9">
      <c r="A98" s="13"/>
      <c r="B98" s="26"/>
      <c r="C98" s="55"/>
      <c r="D98" s="55"/>
      <c r="E98" s="63" t="s">
        <v>143</v>
      </c>
      <c r="F98" s="29">
        <v>3</v>
      </c>
    </row>
    <row r="99" spans="1:9">
      <c r="A99" s="13"/>
      <c r="B99" s="26"/>
      <c r="C99" s="55"/>
      <c r="D99" s="55"/>
      <c r="E99" s="63"/>
      <c r="F99" s="29"/>
    </row>
    <row r="100" spans="1:9">
      <c r="A100" s="25"/>
      <c r="B100" s="198" t="s">
        <v>246</v>
      </c>
      <c r="C100" s="199"/>
      <c r="D100" s="199"/>
      <c r="E100" s="199"/>
      <c r="F100" s="199"/>
      <c r="G100" s="199"/>
      <c r="H100" s="200" t="s">
        <v>314</v>
      </c>
      <c r="I100" s="201"/>
    </row>
    <row r="101" spans="1:9" s="9" customFormat="1" ht="43.75" customHeight="1">
      <c r="A101" s="13"/>
      <c r="B101" s="230" t="s">
        <v>148</v>
      </c>
      <c r="C101" s="230"/>
      <c r="D101" s="230"/>
      <c r="E101" s="230"/>
      <c r="F101" s="230"/>
      <c r="G101" s="230"/>
      <c r="H101" s="230"/>
      <c r="I101" s="85"/>
    </row>
    <row r="102" spans="1:9">
      <c r="A102" s="13"/>
      <c r="B102" s="227" t="s">
        <v>87</v>
      </c>
      <c r="C102" s="228"/>
      <c r="D102" s="228"/>
      <c r="E102" s="228"/>
      <c r="F102" s="229"/>
      <c r="H102" s="240" t="s">
        <v>102</v>
      </c>
      <c r="I102" s="241"/>
    </row>
    <row r="103" spans="1:9" ht="15.5" customHeight="1">
      <c r="A103" s="13"/>
      <c r="B103" s="222" t="s">
        <v>175</v>
      </c>
      <c r="C103" s="223"/>
      <c r="D103" s="223"/>
      <c r="E103" s="223"/>
      <c r="F103" s="224"/>
      <c r="H103" s="242" t="s">
        <v>110</v>
      </c>
      <c r="I103" s="243"/>
    </row>
    <row r="104" spans="1:9" ht="15.5" customHeight="1">
      <c r="A104" s="13"/>
      <c r="B104" s="222" t="s">
        <v>176</v>
      </c>
      <c r="C104" s="223"/>
      <c r="D104" s="223"/>
      <c r="E104" s="223"/>
      <c r="F104" s="224"/>
      <c r="H104" s="242"/>
      <c r="I104" s="243"/>
    </row>
    <row r="105" spans="1:9">
      <c r="A105" s="13"/>
      <c r="B105" s="222" t="s">
        <v>177</v>
      </c>
      <c r="C105" s="223"/>
      <c r="D105" s="223"/>
      <c r="E105" s="223"/>
      <c r="F105" s="224"/>
      <c r="H105" s="242"/>
      <c r="I105" s="243"/>
    </row>
    <row r="106" spans="1:9" ht="15.5" customHeight="1">
      <c r="A106" s="13"/>
      <c r="B106" s="222" t="s">
        <v>178</v>
      </c>
      <c r="C106" s="223"/>
      <c r="D106" s="223"/>
      <c r="E106" s="223"/>
      <c r="F106" s="224"/>
      <c r="H106" s="242"/>
      <c r="I106" s="243"/>
    </row>
    <row r="107" spans="1:9" ht="15.5" customHeight="1">
      <c r="A107" s="13"/>
      <c r="B107" s="222" t="s">
        <v>179</v>
      </c>
      <c r="C107" s="223"/>
      <c r="D107" s="223"/>
      <c r="E107" s="223"/>
      <c r="F107" s="224"/>
      <c r="H107" s="242"/>
      <c r="I107" s="243"/>
    </row>
    <row r="108" spans="1:9">
      <c r="A108" s="13"/>
      <c r="B108" s="222" t="s">
        <v>180</v>
      </c>
      <c r="C108" s="223"/>
      <c r="D108" s="223"/>
      <c r="E108" s="223"/>
      <c r="F108" s="224"/>
      <c r="H108" s="242"/>
      <c r="I108" s="243"/>
    </row>
    <row r="109" spans="1:9">
      <c r="A109" s="13"/>
      <c r="B109" s="279"/>
      <c r="C109" s="280"/>
      <c r="D109" s="280"/>
      <c r="E109" s="280"/>
      <c r="F109" s="281"/>
      <c r="H109" s="242"/>
      <c r="I109" s="243"/>
    </row>
    <row r="110" spans="1:9">
      <c r="C110" s="18"/>
      <c r="E110" s="18"/>
      <c r="F110" s="29"/>
      <c r="H110" s="244"/>
      <c r="I110" s="245"/>
    </row>
    <row r="111" spans="1:9">
      <c r="B111" s="31" t="s">
        <v>91</v>
      </c>
      <c r="C111" s="86" t="s">
        <v>95</v>
      </c>
      <c r="E111" s="31" t="s">
        <v>92</v>
      </c>
      <c r="F111" s="29"/>
      <c r="H111" s="94"/>
      <c r="I111" s="93"/>
    </row>
    <row r="112" spans="1:9" ht="15.5" customHeight="1">
      <c r="A112" s="13"/>
      <c r="B112" s="57" t="s">
        <v>23</v>
      </c>
      <c r="C112" s="33">
        <f>VLOOKUP(B112,Times!$A$2:$B$54,2)</f>
        <v>45</v>
      </c>
      <c r="E112" s="145" t="s">
        <v>78</v>
      </c>
      <c r="F112" s="45"/>
      <c r="H112" s="246" t="s">
        <v>96</v>
      </c>
      <c r="I112" s="247"/>
    </row>
    <row r="113" spans="1:9" ht="15.5" customHeight="1">
      <c r="A113" s="13"/>
      <c r="B113" s="57" t="s">
        <v>24</v>
      </c>
      <c r="C113" s="33">
        <f>VLOOKUP(B113,Times!$A$2:$B$54,2)</f>
        <v>60</v>
      </c>
      <c r="E113" s="146" t="s">
        <v>27</v>
      </c>
      <c r="F113" s="50"/>
      <c r="H113" s="248" t="s">
        <v>103</v>
      </c>
      <c r="I113" s="249"/>
    </row>
    <row r="114" spans="1:9">
      <c r="A114" s="25"/>
      <c r="B114" s="32" t="s">
        <v>27</v>
      </c>
      <c r="C114" s="33">
        <f>VLOOKUP(B114,Times!$A$2:$B$54,2)</f>
        <v>40</v>
      </c>
      <c r="D114" s="48"/>
      <c r="E114" s="146" t="s">
        <v>28</v>
      </c>
      <c r="F114" s="50"/>
      <c r="H114" s="248"/>
      <c r="I114" s="249"/>
    </row>
    <row r="115" spans="1:9">
      <c r="A115" s="25"/>
      <c r="B115" s="32" t="s">
        <v>28</v>
      </c>
      <c r="C115" s="33">
        <f>VLOOKUP(B115,Times!$A$2:$B$54,2)</f>
        <v>30</v>
      </c>
      <c r="D115" s="48"/>
      <c r="E115" s="146" t="s">
        <v>29</v>
      </c>
      <c r="F115" s="50"/>
      <c r="H115" s="248"/>
      <c r="I115" s="249"/>
    </row>
    <row r="116" spans="1:9">
      <c r="A116" s="25"/>
      <c r="B116" s="57" t="s">
        <v>68</v>
      </c>
      <c r="C116" s="33">
        <f>VLOOKUP(B116,Times!$A$2:$B$54,2)</f>
        <v>20</v>
      </c>
      <c r="D116" s="48"/>
      <c r="E116" s="146" t="s">
        <v>30</v>
      </c>
      <c r="F116" s="50"/>
      <c r="H116" s="248"/>
      <c r="I116" s="249"/>
    </row>
    <row r="117" spans="1:9">
      <c r="A117" s="25"/>
      <c r="B117" s="57" t="s">
        <v>69</v>
      </c>
      <c r="C117" s="33">
        <f>VLOOKUP(B117,Times!$A$2:$B$54,2)</f>
        <v>20</v>
      </c>
      <c r="D117" s="48"/>
      <c r="E117" s="144" t="s">
        <v>32</v>
      </c>
      <c r="F117" s="53"/>
      <c r="H117" s="250"/>
      <c r="I117" s="251"/>
    </row>
    <row r="118" spans="1:9">
      <c r="A118" s="13"/>
      <c r="B118" s="63" t="s">
        <v>143</v>
      </c>
      <c r="C118" s="29">
        <f>SUM(C112:C117)/60</f>
        <v>3.5833333333333335</v>
      </c>
      <c r="D118" s="48"/>
      <c r="E118" s="63"/>
      <c r="F118" s="29">
        <v>2</v>
      </c>
      <c r="H118" s="18"/>
      <c r="I118" s="91">
        <v>1</v>
      </c>
    </row>
    <row r="119" spans="1:9">
      <c r="A119" s="13"/>
      <c r="B119" s="63"/>
      <c r="C119" s="29"/>
      <c r="D119" s="48"/>
      <c r="E119" s="63"/>
      <c r="F119" s="225" t="s">
        <v>144</v>
      </c>
      <c r="G119" s="226"/>
      <c r="H119" s="226"/>
      <c r="I119" s="88">
        <f>SUM(C118:I118)</f>
        <v>6.5833333333333339</v>
      </c>
    </row>
    <row r="120" spans="1:9" ht="10.25" customHeight="1">
      <c r="A120" s="13"/>
      <c r="B120" s="63"/>
      <c r="C120" s="29"/>
      <c r="D120" s="48"/>
      <c r="E120" s="63"/>
      <c r="F120" s="29"/>
    </row>
    <row r="121" spans="1:9">
      <c r="A121" s="25"/>
      <c r="B121" s="219" t="s">
        <v>247</v>
      </c>
      <c r="C121" s="220"/>
      <c r="D121" s="220"/>
      <c r="E121" s="220"/>
      <c r="F121" s="220"/>
      <c r="G121" s="220"/>
      <c r="H121" s="217" t="s">
        <v>317</v>
      </c>
      <c r="I121" s="218"/>
    </row>
    <row r="122" spans="1:9" s="9" customFormat="1" ht="34.5" customHeight="1">
      <c r="A122" s="13"/>
      <c r="B122" s="231" t="s">
        <v>304</v>
      </c>
      <c r="C122" s="231"/>
      <c r="D122" s="231"/>
      <c r="E122" s="231"/>
      <c r="F122" s="231"/>
      <c r="G122" s="231"/>
      <c r="H122" s="231"/>
      <c r="I122" s="26"/>
    </row>
    <row r="123" spans="1:9" s="9" customFormat="1">
      <c r="A123" s="13"/>
      <c r="B123" s="31" t="s">
        <v>113</v>
      </c>
      <c r="C123" s="16"/>
      <c r="D123" s="16"/>
      <c r="E123" s="31" t="s">
        <v>92</v>
      </c>
      <c r="F123" s="103"/>
      <c r="G123" s="103"/>
      <c r="H123" s="103"/>
      <c r="I123" s="26"/>
    </row>
    <row r="124" spans="1:9" ht="26.5" customHeight="1">
      <c r="A124" s="13"/>
      <c r="B124" s="269" t="s">
        <v>119</v>
      </c>
      <c r="C124" s="254"/>
      <c r="D124" s="55"/>
      <c r="E124" s="255" t="s">
        <v>86</v>
      </c>
      <c r="F124" s="256"/>
    </row>
    <row r="125" spans="1:9">
      <c r="A125" s="13"/>
      <c r="B125" s="26"/>
      <c r="C125" s="55"/>
      <c r="D125" s="55"/>
      <c r="E125" s="63" t="s">
        <v>143</v>
      </c>
      <c r="F125" s="29">
        <v>3</v>
      </c>
    </row>
    <row r="126" spans="1:9">
      <c r="A126" s="13"/>
      <c r="B126" s="26"/>
      <c r="C126" s="55"/>
      <c r="D126" s="55"/>
      <c r="E126" s="63"/>
      <c r="F126" s="29"/>
    </row>
    <row r="127" spans="1:9">
      <c r="A127" s="13"/>
      <c r="B127" s="257" t="s">
        <v>307</v>
      </c>
      <c r="C127" s="258"/>
      <c r="D127" s="258"/>
      <c r="E127" s="258"/>
      <c r="F127" s="258"/>
      <c r="G127" s="258"/>
      <c r="H127" s="258"/>
      <c r="I127" s="259"/>
    </row>
    <row r="128" spans="1:9">
      <c r="A128" s="13"/>
      <c r="B128" s="26"/>
      <c r="C128" s="55"/>
      <c r="D128" s="55"/>
      <c r="E128" s="63"/>
      <c r="F128" s="29"/>
    </row>
    <row r="129" spans="1:9">
      <c r="A129" s="25"/>
      <c r="B129" s="198" t="s">
        <v>248</v>
      </c>
      <c r="C129" s="199"/>
      <c r="D129" s="199"/>
      <c r="E129" s="199"/>
      <c r="F129" s="199"/>
      <c r="G129" s="199"/>
      <c r="H129" s="200" t="s">
        <v>318</v>
      </c>
      <c r="I129" s="201"/>
    </row>
    <row r="130" spans="1:9" s="9" customFormat="1" ht="46.25" customHeight="1">
      <c r="A130" s="13"/>
      <c r="B130" s="230" t="s">
        <v>149</v>
      </c>
      <c r="C130" s="230"/>
      <c r="D130" s="230"/>
      <c r="E130" s="230"/>
      <c r="F130" s="230"/>
      <c r="G130" s="230"/>
      <c r="H130" s="230"/>
      <c r="I130" s="85"/>
    </row>
    <row r="131" spans="1:9">
      <c r="A131" s="13"/>
      <c r="B131" s="208" t="s">
        <v>87</v>
      </c>
      <c r="C131" s="209"/>
      <c r="D131" s="209"/>
      <c r="E131" s="209"/>
      <c r="F131" s="210"/>
      <c r="H131" s="184" t="s">
        <v>94</v>
      </c>
      <c r="I131" s="185"/>
    </row>
    <row r="132" spans="1:9">
      <c r="A132" s="13"/>
      <c r="B132" s="237" t="s">
        <v>181</v>
      </c>
      <c r="C132" s="238"/>
      <c r="D132" s="238"/>
      <c r="E132" s="238"/>
      <c r="F132" s="239"/>
      <c r="H132" s="194" t="s">
        <v>150</v>
      </c>
      <c r="I132" s="195"/>
    </row>
    <row r="133" spans="1:9">
      <c r="A133" s="13"/>
      <c r="B133" s="186" t="s">
        <v>104</v>
      </c>
      <c r="C133" s="187"/>
      <c r="D133" s="187"/>
      <c r="E133" s="187"/>
      <c r="F133" s="188"/>
      <c r="H133" s="194"/>
      <c r="I133" s="195"/>
    </row>
    <row r="134" spans="1:9">
      <c r="A134" s="13"/>
      <c r="B134" s="186" t="s">
        <v>182</v>
      </c>
      <c r="C134" s="187"/>
      <c r="D134" s="187"/>
      <c r="E134" s="187"/>
      <c r="F134" s="188"/>
      <c r="H134" s="194"/>
      <c r="I134" s="195"/>
    </row>
    <row r="135" spans="1:9">
      <c r="A135" s="13"/>
      <c r="B135" s="186" t="s">
        <v>183</v>
      </c>
      <c r="C135" s="187"/>
      <c r="D135" s="187"/>
      <c r="E135" s="187"/>
      <c r="F135" s="188"/>
      <c r="H135" s="196"/>
      <c r="I135" s="197"/>
    </row>
    <row r="136" spans="1:9">
      <c r="A136" s="13"/>
      <c r="B136" s="204" t="s">
        <v>184</v>
      </c>
      <c r="C136" s="205"/>
      <c r="D136" s="205"/>
      <c r="E136" s="205"/>
      <c r="F136" s="206"/>
      <c r="H136" s="112" t="s">
        <v>238</v>
      </c>
      <c r="I136" s="113"/>
    </row>
    <row r="137" spans="1:9">
      <c r="B137" s="31" t="s">
        <v>91</v>
      </c>
      <c r="C137" s="16" t="s">
        <v>95</v>
      </c>
      <c r="E137" s="31" t="s">
        <v>92</v>
      </c>
      <c r="F137" s="29"/>
      <c r="H137" s="114" t="s">
        <v>210</v>
      </c>
      <c r="I137" s="115"/>
    </row>
    <row r="138" spans="1:9" ht="16.75" customHeight="1">
      <c r="A138" s="25"/>
      <c r="B138" s="64" t="s">
        <v>56</v>
      </c>
      <c r="C138" s="33">
        <f>VLOOKUP(B138,Times!$A$2:$B$54,2)</f>
        <v>45</v>
      </c>
      <c r="D138" s="55"/>
      <c r="E138" s="145" t="s">
        <v>41</v>
      </c>
      <c r="F138" s="45"/>
      <c r="H138" s="114" t="s">
        <v>211</v>
      </c>
      <c r="I138" s="115"/>
    </row>
    <row r="139" spans="1:9" ht="16.75" customHeight="1">
      <c r="A139" s="25"/>
      <c r="B139" s="64" t="s">
        <v>57</v>
      </c>
      <c r="C139" s="33">
        <f>VLOOKUP(B139,Times!$A$2:$B$54,2)</f>
        <v>30</v>
      </c>
      <c r="D139" s="55"/>
      <c r="E139" s="146" t="s">
        <v>81</v>
      </c>
      <c r="F139" s="50"/>
      <c r="H139" s="116" t="s">
        <v>302</v>
      </c>
      <c r="I139" s="117"/>
    </row>
    <row r="140" spans="1:9">
      <c r="A140" s="25"/>
      <c r="B140" s="64" t="s">
        <v>41</v>
      </c>
      <c r="C140" s="33">
        <f>VLOOKUP(B140,Times!$A$2:$B$54,2)</f>
        <v>30</v>
      </c>
      <c r="D140" s="55"/>
      <c r="E140" s="146" t="s">
        <v>79</v>
      </c>
      <c r="F140" s="50"/>
      <c r="H140" s="184" t="s">
        <v>96</v>
      </c>
      <c r="I140" s="185"/>
    </row>
    <row r="141" spans="1:9">
      <c r="A141" s="25"/>
      <c r="B141" s="65" t="s">
        <v>58</v>
      </c>
      <c r="C141" s="33">
        <f>VLOOKUP(B141,Times!$A$2:$B$54,2)</f>
        <v>90</v>
      </c>
      <c r="D141" s="55"/>
      <c r="E141" s="146"/>
      <c r="F141" s="50"/>
      <c r="H141" s="194" t="s">
        <v>111</v>
      </c>
      <c r="I141" s="195"/>
    </row>
    <row r="142" spans="1:9">
      <c r="A142" s="25"/>
      <c r="B142" s="65" t="s">
        <v>60</v>
      </c>
      <c r="C142" s="33">
        <f>VLOOKUP(B142,Times!$A$2:$B$54,2)</f>
        <v>90</v>
      </c>
      <c r="D142" s="55"/>
      <c r="E142" s="66"/>
      <c r="F142" s="53"/>
      <c r="H142" s="138"/>
      <c r="I142" s="139"/>
    </row>
    <row r="143" spans="1:9">
      <c r="A143" s="13"/>
      <c r="B143" s="128" t="s">
        <v>249</v>
      </c>
      <c r="C143" s="127"/>
      <c r="D143" s="55"/>
      <c r="E143" s="37" t="s">
        <v>143</v>
      </c>
      <c r="F143" s="17">
        <v>2</v>
      </c>
      <c r="H143" s="18"/>
      <c r="I143" s="17">
        <v>1</v>
      </c>
    </row>
    <row r="144" spans="1:9">
      <c r="A144" s="13"/>
      <c r="B144" s="54" t="s">
        <v>143</v>
      </c>
      <c r="C144" s="29">
        <f>SUM(C138:C142)/60</f>
        <v>4.75</v>
      </c>
      <c r="D144" s="55"/>
      <c r="E144" s="37"/>
      <c r="F144" s="225" t="s">
        <v>144</v>
      </c>
      <c r="G144" s="226"/>
      <c r="H144" s="226"/>
      <c r="I144" s="88">
        <f>SUM(C143:I143)</f>
        <v>3</v>
      </c>
    </row>
    <row r="145" spans="1:17">
      <c r="A145" s="13"/>
      <c r="B145" s="37"/>
      <c r="C145" s="29"/>
      <c r="D145" s="55"/>
      <c r="E145" s="37"/>
    </row>
    <row r="146" spans="1:17">
      <c r="A146" s="25"/>
      <c r="B146" s="198" t="s">
        <v>250</v>
      </c>
      <c r="C146" s="199"/>
      <c r="D146" s="199"/>
      <c r="E146" s="199"/>
      <c r="F146" s="199"/>
      <c r="G146" s="199"/>
      <c r="H146" s="200" t="s">
        <v>319</v>
      </c>
      <c r="I146" s="201"/>
    </row>
    <row r="147" spans="1:17" s="9" customFormat="1" ht="33" customHeight="1">
      <c r="A147" s="13"/>
      <c r="B147" s="230" t="s">
        <v>151</v>
      </c>
      <c r="C147" s="230"/>
      <c r="D147" s="230"/>
      <c r="E147" s="230"/>
      <c r="F147" s="230"/>
      <c r="G147" s="230"/>
      <c r="H147" s="230"/>
      <c r="I147" s="85"/>
    </row>
    <row r="148" spans="1:17" s="9" customFormat="1" ht="8.5" customHeight="1">
      <c r="A148" s="13"/>
      <c r="B148" s="97"/>
      <c r="C148" s="16"/>
      <c r="D148" s="16"/>
      <c r="E148" s="62"/>
      <c r="F148" s="29"/>
    </row>
    <row r="149" spans="1:17">
      <c r="A149" s="13"/>
      <c r="B149" s="208" t="s">
        <v>87</v>
      </c>
      <c r="C149" s="209"/>
      <c r="D149" s="209"/>
      <c r="E149" s="209"/>
      <c r="F149" s="210"/>
      <c r="H149" s="184" t="s">
        <v>94</v>
      </c>
      <c r="I149" s="185"/>
    </row>
    <row r="150" spans="1:17" ht="15.5" customHeight="1">
      <c r="A150" s="13"/>
      <c r="B150" s="186" t="s">
        <v>241</v>
      </c>
      <c r="C150" s="187"/>
      <c r="D150" s="187"/>
      <c r="E150" s="187"/>
      <c r="F150" s="188"/>
      <c r="H150" s="194" t="s">
        <v>294</v>
      </c>
      <c r="I150" s="195"/>
    </row>
    <row r="151" spans="1:17">
      <c r="A151" s="13"/>
      <c r="B151" s="186" t="s">
        <v>126</v>
      </c>
      <c r="C151" s="187"/>
      <c r="D151" s="187"/>
      <c r="E151" s="187"/>
      <c r="F151" s="188"/>
      <c r="H151" s="194"/>
      <c r="I151" s="195"/>
    </row>
    <row r="152" spans="1:17">
      <c r="A152" s="13"/>
      <c r="B152" s="204" t="s">
        <v>293</v>
      </c>
      <c r="C152" s="205"/>
      <c r="D152" s="205"/>
      <c r="E152" s="205"/>
      <c r="F152" s="206"/>
      <c r="H152" s="194"/>
      <c r="I152" s="195"/>
    </row>
    <row r="153" spans="1:17">
      <c r="A153" s="13"/>
      <c r="H153" s="194"/>
      <c r="I153" s="195"/>
    </row>
    <row r="154" spans="1:17">
      <c r="A154" s="13"/>
      <c r="H154" s="194"/>
      <c r="I154" s="195"/>
    </row>
    <row r="155" spans="1:17">
      <c r="A155" s="13"/>
      <c r="H155" s="196" t="s">
        <v>295</v>
      </c>
      <c r="I155" s="197"/>
    </row>
    <row r="156" spans="1:17">
      <c r="B156" s="31" t="s">
        <v>91</v>
      </c>
      <c r="C156" s="16" t="s">
        <v>95</v>
      </c>
      <c r="E156" s="31" t="s">
        <v>92</v>
      </c>
      <c r="F156" s="29"/>
    </row>
    <row r="157" spans="1:17">
      <c r="A157" s="13"/>
      <c r="B157" s="65" t="s">
        <v>61</v>
      </c>
      <c r="C157" s="33">
        <f>VLOOKUP(B157,Times!$A$2:$B$54,2)</f>
        <v>75</v>
      </c>
      <c r="D157" s="48"/>
      <c r="E157" s="145" t="s">
        <v>253</v>
      </c>
      <c r="F157" s="45"/>
      <c r="H157" s="184" t="s">
        <v>96</v>
      </c>
      <c r="I157" s="185"/>
      <c r="M157" s="187"/>
      <c r="N157" s="187"/>
      <c r="O157" s="187"/>
      <c r="P157" s="187"/>
      <c r="Q157" s="187"/>
    </row>
    <row r="158" spans="1:17" ht="15.5" customHeight="1">
      <c r="A158" s="13"/>
      <c r="B158" s="65" t="s">
        <v>63</v>
      </c>
      <c r="C158" s="67" t="str">
        <f>VLOOKUP(B158,[1]Times!$A$2:$B$54,2)</f>
        <v>n/a</v>
      </c>
      <c r="D158" s="48"/>
      <c r="E158" s="146" t="s">
        <v>254</v>
      </c>
      <c r="F158" s="50"/>
      <c r="H158" s="136" t="s">
        <v>111</v>
      </c>
      <c r="I158" s="137"/>
      <c r="M158" s="147"/>
      <c r="N158" s="147"/>
      <c r="O158" s="147"/>
      <c r="P158" s="147"/>
      <c r="Q158" s="147"/>
    </row>
    <row r="159" spans="1:17">
      <c r="A159" s="13"/>
      <c r="B159" s="65" t="s">
        <v>59</v>
      </c>
      <c r="C159" s="33">
        <f>VLOOKUP(B159,Times!$A$2:$B$54,2)</f>
        <v>60</v>
      </c>
      <c r="D159" s="48"/>
      <c r="E159" s="146" t="s">
        <v>255</v>
      </c>
      <c r="F159" s="50"/>
      <c r="H159" s="136"/>
      <c r="I159" s="137"/>
      <c r="M159" s="187"/>
      <c r="N159" s="187"/>
      <c r="O159" s="187"/>
      <c r="P159" s="187"/>
      <c r="Q159" s="187"/>
    </row>
    <row r="160" spans="1:17">
      <c r="A160" s="13"/>
      <c r="B160" s="65" t="s">
        <v>62</v>
      </c>
      <c r="C160" s="33">
        <f>VLOOKUP(B160,Times!$A$2:$B$54,2)</f>
        <v>75</v>
      </c>
      <c r="D160" s="48"/>
      <c r="E160" s="144" t="s">
        <v>80</v>
      </c>
      <c r="F160" s="53"/>
      <c r="H160" s="138"/>
      <c r="I160" s="139"/>
      <c r="M160" s="147"/>
      <c r="N160" s="147"/>
      <c r="O160" s="147"/>
      <c r="P160" s="147"/>
      <c r="Q160" s="147"/>
    </row>
    <row r="161" spans="1:9">
      <c r="A161" s="13"/>
      <c r="B161" s="37" t="s">
        <v>143</v>
      </c>
      <c r="C161" s="29">
        <f>SUM(C157:C160)/60</f>
        <v>3.5</v>
      </c>
      <c r="D161" s="55"/>
      <c r="E161" s="37" t="s">
        <v>143</v>
      </c>
      <c r="F161" s="17">
        <v>2</v>
      </c>
      <c r="H161" s="142"/>
      <c r="I161" s="90">
        <v>1</v>
      </c>
    </row>
    <row r="162" spans="1:9">
      <c r="A162" s="13"/>
      <c r="D162" s="55"/>
      <c r="F162" s="225" t="s">
        <v>144</v>
      </c>
      <c r="G162" s="226"/>
      <c r="H162" s="226"/>
      <c r="I162" s="88">
        <f>SUM(C161:I161)</f>
        <v>6.5</v>
      </c>
    </row>
    <row r="163" spans="1:9">
      <c r="A163" s="13"/>
      <c r="D163" s="55"/>
      <c r="F163" s="130"/>
      <c r="G163" s="130"/>
      <c r="H163" s="130"/>
      <c r="I163" s="88"/>
    </row>
    <row r="164" spans="1:9" s="9" customFormat="1">
      <c r="A164" s="13"/>
      <c r="B164" s="198" t="s">
        <v>251</v>
      </c>
      <c r="C164" s="199"/>
      <c r="D164" s="199"/>
      <c r="E164" s="199"/>
      <c r="F164" s="199"/>
      <c r="G164" s="199"/>
      <c r="H164" s="200" t="s">
        <v>320</v>
      </c>
      <c r="I164" s="201"/>
    </row>
    <row r="165" spans="1:9" s="9" customFormat="1" ht="40.5" customHeight="1">
      <c r="A165" s="13"/>
      <c r="B165" s="230" t="s">
        <v>299</v>
      </c>
      <c r="C165" s="230"/>
      <c r="D165" s="230"/>
      <c r="E165" s="230"/>
      <c r="F165" s="230"/>
      <c r="G165" s="230"/>
      <c r="H165" s="230"/>
      <c r="I165" s="85"/>
    </row>
    <row r="166" spans="1:9" s="9" customFormat="1" ht="6" customHeight="1">
      <c r="A166" s="13"/>
      <c r="B166" s="97"/>
      <c r="C166" s="16"/>
      <c r="D166" s="16"/>
      <c r="E166" s="62"/>
      <c r="F166" s="29"/>
    </row>
    <row r="167" spans="1:9" s="9" customFormat="1">
      <c r="A167" s="13"/>
      <c r="B167" s="157" t="s">
        <v>87</v>
      </c>
      <c r="C167" s="158"/>
      <c r="D167" s="158"/>
      <c r="E167" s="158"/>
      <c r="F167" s="159"/>
      <c r="H167" s="184" t="s">
        <v>94</v>
      </c>
      <c r="I167" s="185"/>
    </row>
    <row r="168" spans="1:9" s="9" customFormat="1">
      <c r="A168" s="13"/>
      <c r="B168" s="260" t="s">
        <v>126</v>
      </c>
      <c r="C168" s="261"/>
      <c r="D168" s="261"/>
      <c r="E168" s="261"/>
      <c r="F168" s="262"/>
      <c r="H168" s="194" t="s">
        <v>298</v>
      </c>
      <c r="I168" s="195"/>
    </row>
    <row r="169" spans="1:9" s="9" customFormat="1" ht="15.75" customHeight="1">
      <c r="A169" s="13"/>
      <c r="B169" s="186" t="s">
        <v>125</v>
      </c>
      <c r="C169" s="187"/>
      <c r="D169" s="187"/>
      <c r="E169" s="187"/>
      <c r="F169" s="188"/>
      <c r="H169" s="194"/>
      <c r="I169" s="195"/>
    </row>
    <row r="170" spans="1:9" s="9" customFormat="1" ht="15.75" customHeight="1">
      <c r="A170" s="13"/>
      <c r="B170" s="186" t="s">
        <v>123</v>
      </c>
      <c r="C170" s="187"/>
      <c r="D170" s="187"/>
      <c r="E170" s="187"/>
      <c r="F170" s="188"/>
      <c r="H170" s="194"/>
      <c r="I170" s="195"/>
    </row>
    <row r="171" spans="1:9" s="9" customFormat="1">
      <c r="A171" s="13"/>
      <c r="B171" s="186" t="s">
        <v>124</v>
      </c>
      <c r="C171" s="187"/>
      <c r="D171" s="187"/>
      <c r="E171" s="187"/>
      <c r="F171" s="188"/>
      <c r="H171" s="194"/>
      <c r="I171" s="195"/>
    </row>
    <row r="172" spans="1:9" s="9" customFormat="1">
      <c r="A172" s="13"/>
      <c r="B172" s="186" t="s">
        <v>296</v>
      </c>
      <c r="C172" s="187"/>
      <c r="D172" s="187"/>
      <c r="E172" s="187"/>
      <c r="F172" s="188"/>
      <c r="H172" s="196"/>
      <c r="I172" s="197"/>
    </row>
    <row r="173" spans="1:9" s="9" customFormat="1" ht="15.75" customHeight="1">
      <c r="A173" s="13"/>
      <c r="B173" s="204" t="s">
        <v>297</v>
      </c>
      <c r="C173" s="205"/>
      <c r="D173" s="205"/>
      <c r="E173" s="205"/>
      <c r="F173" s="206"/>
      <c r="H173" s="156"/>
      <c r="I173" s="156"/>
    </row>
    <row r="174" spans="1:9" s="9" customFormat="1">
      <c r="A174" s="13"/>
      <c r="B174" s="31" t="s">
        <v>91</v>
      </c>
      <c r="C174" s="16" t="s">
        <v>95</v>
      </c>
      <c r="D174" s="16"/>
      <c r="E174" s="31" t="s">
        <v>92</v>
      </c>
      <c r="F174" s="29"/>
      <c r="I174" s="18"/>
    </row>
    <row r="175" spans="1:9" s="9" customFormat="1">
      <c r="A175" s="13"/>
      <c r="B175" s="65" t="s">
        <v>64</v>
      </c>
      <c r="C175" s="33">
        <f>VLOOKUP(B175,Times!$A$2:$B$54,2)</f>
        <v>60</v>
      </c>
      <c r="D175" s="48"/>
      <c r="E175" s="145" t="s">
        <v>64</v>
      </c>
      <c r="F175" s="45"/>
      <c r="H175" s="184" t="s">
        <v>96</v>
      </c>
      <c r="I175" s="185"/>
    </row>
    <row r="176" spans="1:9">
      <c r="A176" s="13"/>
      <c r="B176" s="65" t="s">
        <v>66</v>
      </c>
      <c r="C176" s="33">
        <f>VLOOKUP(B176,Times!$A$2:$B$54,2)</f>
        <v>135</v>
      </c>
      <c r="D176" s="48"/>
      <c r="E176" s="144" t="s">
        <v>240</v>
      </c>
      <c r="F176" s="53"/>
      <c r="H176" s="138" t="s">
        <v>252</v>
      </c>
      <c r="I176" s="139"/>
    </row>
    <row r="177" spans="1:9" ht="15.5" customHeight="1">
      <c r="A177" s="13"/>
      <c r="B177" s="37" t="s">
        <v>143</v>
      </c>
      <c r="C177" s="29">
        <f>SUM(C175:C176)/60</f>
        <v>3.25</v>
      </c>
      <c r="D177" s="48"/>
      <c r="E177" s="37" t="s">
        <v>143</v>
      </c>
      <c r="F177" s="17">
        <v>2</v>
      </c>
      <c r="H177" s="132"/>
      <c r="I177" s="90">
        <v>1</v>
      </c>
    </row>
    <row r="178" spans="1:9">
      <c r="A178" s="13"/>
      <c r="D178" s="55"/>
      <c r="F178" s="225" t="s">
        <v>144</v>
      </c>
      <c r="G178" s="226"/>
      <c r="H178" s="226"/>
      <c r="I178" s="88">
        <f>SUM(C177:I177)</f>
        <v>6.25</v>
      </c>
    </row>
    <row r="179" spans="1:9">
      <c r="A179" s="13"/>
      <c r="D179" s="55"/>
      <c r="F179" s="99"/>
      <c r="G179" s="99"/>
      <c r="H179" s="99"/>
      <c r="I179" s="129"/>
    </row>
    <row r="180" spans="1:9">
      <c r="A180" s="13"/>
      <c r="B180" s="219" t="s">
        <v>260</v>
      </c>
      <c r="C180" s="220"/>
      <c r="D180" s="220"/>
      <c r="E180" s="220"/>
      <c r="F180" s="220"/>
      <c r="G180" s="220"/>
      <c r="H180" s="217" t="s">
        <v>321</v>
      </c>
      <c r="I180" s="218"/>
    </row>
    <row r="181" spans="1:9">
      <c r="A181" s="13"/>
      <c r="B181" s="252" t="s">
        <v>305</v>
      </c>
      <c r="C181" s="252"/>
      <c r="D181" s="252"/>
      <c r="E181" s="252"/>
      <c r="F181" s="252"/>
      <c r="G181" s="252"/>
      <c r="H181" s="252"/>
      <c r="I181" s="26"/>
    </row>
    <row r="182" spans="1:9">
      <c r="A182" s="13"/>
      <c r="B182" s="31" t="s">
        <v>113</v>
      </c>
      <c r="C182" s="16"/>
      <c r="E182" s="31" t="s">
        <v>92</v>
      </c>
      <c r="F182" s="103"/>
      <c r="G182" s="103"/>
      <c r="H182" s="103"/>
      <c r="I182" s="26"/>
    </row>
    <row r="183" spans="1:9" ht="41" customHeight="1">
      <c r="A183" s="13"/>
      <c r="B183" s="253" t="s">
        <v>261</v>
      </c>
      <c r="C183" s="254"/>
      <c r="D183" s="55"/>
      <c r="E183" s="255" t="s">
        <v>262</v>
      </c>
      <c r="F183" s="256"/>
    </row>
    <row r="184" spans="1:9">
      <c r="A184" s="13"/>
      <c r="B184" s="26"/>
      <c r="C184" s="55"/>
      <c r="D184" s="55"/>
      <c r="E184" s="63" t="s">
        <v>143</v>
      </c>
      <c r="F184" s="29">
        <v>3</v>
      </c>
    </row>
    <row r="185" spans="1:9">
      <c r="A185" s="13"/>
      <c r="B185" s="26"/>
      <c r="C185" s="55"/>
      <c r="D185" s="55"/>
      <c r="E185" s="63"/>
      <c r="F185" s="29"/>
    </row>
    <row r="186" spans="1:9">
      <c r="A186" s="25"/>
      <c r="B186" s="198" t="s">
        <v>256</v>
      </c>
      <c r="C186" s="199"/>
      <c r="D186" s="199"/>
      <c r="E186" s="199"/>
      <c r="F186" s="199"/>
      <c r="G186" s="199"/>
      <c r="H186" s="200" t="s">
        <v>322</v>
      </c>
      <c r="I186" s="201"/>
    </row>
    <row r="187" spans="1:9" s="9" customFormat="1" ht="29.5" customHeight="1">
      <c r="A187" s="13"/>
      <c r="B187" s="189" t="s">
        <v>140</v>
      </c>
      <c r="C187" s="189"/>
      <c r="D187" s="189"/>
      <c r="E187" s="189"/>
      <c r="F187" s="189"/>
      <c r="G187" s="189"/>
      <c r="H187" s="189"/>
      <c r="I187" s="85"/>
    </row>
    <row r="188" spans="1:9">
      <c r="A188" s="13"/>
      <c r="B188" s="208" t="s">
        <v>87</v>
      </c>
      <c r="C188" s="209"/>
      <c r="D188" s="209"/>
      <c r="E188" s="209"/>
      <c r="F188" s="210"/>
      <c r="H188" s="184" t="s">
        <v>94</v>
      </c>
      <c r="I188" s="185"/>
    </row>
    <row r="189" spans="1:9" ht="15.5" customHeight="1">
      <c r="A189" s="13"/>
      <c r="B189" s="186" t="s">
        <v>185</v>
      </c>
      <c r="C189" s="187"/>
      <c r="D189" s="187"/>
      <c r="E189" s="187"/>
      <c r="F189" s="188"/>
      <c r="H189" s="194" t="s">
        <v>141</v>
      </c>
      <c r="I189" s="195"/>
    </row>
    <row r="190" spans="1:9">
      <c r="A190" s="13"/>
      <c r="B190" s="186" t="s">
        <v>186</v>
      </c>
      <c r="C190" s="187"/>
      <c r="D190" s="187"/>
      <c r="E190" s="187"/>
      <c r="F190" s="188"/>
      <c r="H190" s="194"/>
      <c r="I190" s="195"/>
    </row>
    <row r="191" spans="1:9">
      <c r="A191" s="13"/>
      <c r="B191" s="186" t="s">
        <v>187</v>
      </c>
      <c r="C191" s="187"/>
      <c r="D191" s="187"/>
      <c r="E191" s="187"/>
      <c r="F191" s="188"/>
      <c r="H191" s="194"/>
      <c r="I191" s="195"/>
    </row>
    <row r="192" spans="1:9">
      <c r="A192" s="13"/>
      <c r="B192" s="186" t="s">
        <v>142</v>
      </c>
      <c r="C192" s="187"/>
      <c r="D192" s="187"/>
      <c r="E192" s="187"/>
      <c r="F192" s="188"/>
      <c r="H192" s="194"/>
      <c r="I192" s="195"/>
    </row>
    <row r="193" spans="1:9">
      <c r="A193" s="13"/>
      <c r="B193" s="204" t="s">
        <v>188</v>
      </c>
      <c r="C193" s="205"/>
      <c r="D193" s="205"/>
      <c r="E193" s="205"/>
      <c r="F193" s="206"/>
      <c r="H193" s="196"/>
      <c r="I193" s="197"/>
    </row>
    <row r="194" spans="1:9">
      <c r="B194" s="31" t="s">
        <v>91</v>
      </c>
      <c r="C194" s="16" t="s">
        <v>95</v>
      </c>
      <c r="E194" s="31" t="s">
        <v>92</v>
      </c>
      <c r="F194" s="29"/>
    </row>
    <row r="195" spans="1:9">
      <c r="A195" s="13"/>
      <c r="B195" s="65" t="s">
        <v>42</v>
      </c>
      <c r="C195" s="33">
        <f>VLOOKUP(B195,Times!$A$2:$B$54,2)</f>
        <v>40</v>
      </c>
      <c r="D195" s="48"/>
      <c r="E195" s="215" t="s">
        <v>42</v>
      </c>
      <c r="F195" s="216"/>
      <c r="H195" s="184" t="s">
        <v>96</v>
      </c>
      <c r="I195" s="185"/>
    </row>
    <row r="196" spans="1:9">
      <c r="A196" s="13"/>
      <c r="B196" s="65" t="s">
        <v>65</v>
      </c>
      <c r="C196" s="33">
        <f>VLOOKUP(B196,Times!$A$2:$B$54,2)</f>
        <v>40</v>
      </c>
      <c r="D196" s="48"/>
      <c r="E196" s="190" t="s">
        <v>65</v>
      </c>
      <c r="F196" s="191"/>
      <c r="H196" s="196" t="s">
        <v>138</v>
      </c>
      <c r="I196" s="197"/>
    </row>
    <row r="197" spans="1:9">
      <c r="A197" s="13"/>
      <c r="B197" s="37" t="s">
        <v>143</v>
      </c>
      <c r="C197" s="29">
        <f>SUM(C195:C196)/60</f>
        <v>1.3333333333333333</v>
      </c>
      <c r="D197" s="55"/>
      <c r="E197" s="37" t="s">
        <v>143</v>
      </c>
      <c r="F197" s="17">
        <v>2</v>
      </c>
      <c r="H197" s="131"/>
      <c r="I197" s="17">
        <v>1</v>
      </c>
    </row>
    <row r="198" spans="1:9">
      <c r="A198" s="13"/>
      <c r="B198" s="37"/>
      <c r="C198" s="29"/>
      <c r="D198" s="55"/>
      <c r="E198" s="37"/>
      <c r="F198" s="225" t="s">
        <v>144</v>
      </c>
      <c r="G198" s="226"/>
      <c r="H198" s="226"/>
      <c r="I198" s="27">
        <f>SUM(C197:I197)</f>
        <v>4.333333333333333</v>
      </c>
    </row>
    <row r="199" spans="1:9">
      <c r="A199" s="13"/>
      <c r="B199" s="37"/>
      <c r="C199" s="29"/>
      <c r="D199" s="55"/>
      <c r="E199" s="37"/>
      <c r="F199" s="99"/>
      <c r="G199" s="99"/>
      <c r="H199" s="99"/>
      <c r="I199" s="29"/>
    </row>
    <row r="200" spans="1:9">
      <c r="A200" s="13"/>
      <c r="B200" s="257" t="s">
        <v>332</v>
      </c>
      <c r="C200" s="258"/>
      <c r="D200" s="258"/>
      <c r="E200" s="258"/>
      <c r="F200" s="258"/>
      <c r="G200" s="258"/>
      <c r="H200" s="258"/>
      <c r="I200" s="259"/>
    </row>
    <row r="201" spans="1:9">
      <c r="A201" s="13"/>
      <c r="B201" s="37"/>
      <c r="C201" s="29"/>
      <c r="D201" s="55"/>
      <c r="E201" s="37"/>
      <c r="F201" s="99"/>
      <c r="G201" s="99"/>
      <c r="H201" s="99"/>
      <c r="I201" s="29"/>
    </row>
    <row r="202" spans="1:9">
      <c r="A202" s="25"/>
      <c r="B202" s="198" t="s">
        <v>257</v>
      </c>
      <c r="C202" s="199"/>
      <c r="D202" s="199"/>
      <c r="E202" s="199"/>
      <c r="F202" s="199"/>
      <c r="G202" s="199"/>
      <c r="H202" s="200" t="s">
        <v>331</v>
      </c>
      <c r="I202" s="201"/>
    </row>
    <row r="203" spans="1:9" s="9" customFormat="1" ht="67.25" customHeight="1">
      <c r="A203" s="13"/>
      <c r="B203" s="189" t="s">
        <v>152</v>
      </c>
      <c r="C203" s="189"/>
      <c r="D203" s="189"/>
      <c r="E203" s="189"/>
      <c r="F203" s="189"/>
      <c r="G203" s="189"/>
      <c r="H203" s="189"/>
      <c r="I203" s="85"/>
    </row>
    <row r="204" spans="1:9">
      <c r="A204" s="13"/>
      <c r="B204" s="208" t="s">
        <v>87</v>
      </c>
      <c r="C204" s="209"/>
      <c r="D204" s="209"/>
      <c r="E204" s="209"/>
      <c r="F204" s="210"/>
      <c r="H204" s="184" t="s">
        <v>94</v>
      </c>
      <c r="I204" s="185"/>
    </row>
    <row r="205" spans="1:9">
      <c r="A205" s="13"/>
      <c r="B205" s="186" t="s">
        <v>128</v>
      </c>
      <c r="C205" s="187"/>
      <c r="D205" s="187"/>
      <c r="E205" s="187"/>
      <c r="F205" s="188"/>
      <c r="H205" s="194" t="s">
        <v>127</v>
      </c>
      <c r="I205" s="195"/>
    </row>
    <row r="206" spans="1:9">
      <c r="A206" s="13"/>
      <c r="B206" s="186" t="s">
        <v>129</v>
      </c>
      <c r="C206" s="187"/>
      <c r="D206" s="187"/>
      <c r="E206" s="187"/>
      <c r="F206" s="188"/>
      <c r="H206" s="194"/>
      <c r="I206" s="195"/>
    </row>
    <row r="207" spans="1:9">
      <c r="A207" s="13"/>
      <c r="B207" s="186" t="s">
        <v>130</v>
      </c>
      <c r="C207" s="187"/>
      <c r="D207" s="187"/>
      <c r="E207" s="187"/>
      <c r="F207" s="188"/>
      <c r="H207" s="194"/>
      <c r="I207" s="195"/>
    </row>
    <row r="208" spans="1:9">
      <c r="A208" s="13"/>
      <c r="B208" s="133" t="s">
        <v>153</v>
      </c>
      <c r="C208" s="134"/>
      <c r="D208" s="134"/>
      <c r="E208" s="134"/>
      <c r="F208" s="135"/>
      <c r="H208" s="196"/>
      <c r="I208" s="197"/>
    </row>
    <row r="209" spans="1:9" ht="16" thickBot="1">
      <c r="B209" s="31" t="s">
        <v>91</v>
      </c>
      <c r="C209" s="16" t="s">
        <v>95</v>
      </c>
      <c r="E209" s="31" t="s">
        <v>92</v>
      </c>
      <c r="F209" s="29"/>
    </row>
    <row r="210" spans="1:9" ht="17.5" customHeight="1">
      <c r="A210" s="13"/>
      <c r="B210" s="69" t="s">
        <v>33</v>
      </c>
      <c r="C210" s="33">
        <f>VLOOKUP(B210,Times!$A$2:$B$54,2)</f>
        <v>45</v>
      </c>
      <c r="D210" s="48"/>
      <c r="E210" s="70" t="s">
        <v>33</v>
      </c>
      <c r="F210" s="45"/>
      <c r="H210" s="184" t="s">
        <v>96</v>
      </c>
      <c r="I210" s="185"/>
    </row>
    <row r="211" spans="1:9">
      <c r="A211" s="13"/>
      <c r="B211" s="64" t="s">
        <v>82</v>
      </c>
      <c r="C211" s="33">
        <f>VLOOKUP(B211,Times!$A$2:$B$54,2)</f>
        <v>30</v>
      </c>
      <c r="D211" s="48"/>
      <c r="E211" s="71" t="s">
        <v>82</v>
      </c>
      <c r="F211" s="50"/>
      <c r="H211" s="194" t="s">
        <v>137</v>
      </c>
      <c r="I211" s="195"/>
    </row>
    <row r="212" spans="1:9">
      <c r="A212" s="13"/>
      <c r="B212" s="64" t="s">
        <v>83</v>
      </c>
      <c r="C212" s="33">
        <f>VLOOKUP(B212,Times!$A$2:$B$54,2)</f>
        <v>30</v>
      </c>
      <c r="D212" s="68"/>
      <c r="E212" s="72" t="s">
        <v>83</v>
      </c>
      <c r="F212" s="53"/>
      <c r="H212" s="196"/>
      <c r="I212" s="197"/>
    </row>
    <row r="213" spans="1:9">
      <c r="A213" s="13"/>
      <c r="B213" s="37" t="s">
        <v>143</v>
      </c>
      <c r="C213" s="29">
        <f>SUM(C210:C212)/60</f>
        <v>1.75</v>
      </c>
      <c r="D213" s="55"/>
      <c r="E213" s="37" t="s">
        <v>143</v>
      </c>
      <c r="F213" s="17">
        <v>2</v>
      </c>
      <c r="H213" s="132"/>
      <c r="I213" s="17">
        <v>1</v>
      </c>
    </row>
    <row r="214" spans="1:9">
      <c r="A214" s="13"/>
      <c r="B214" s="37"/>
      <c r="C214" s="29"/>
      <c r="D214" s="55"/>
      <c r="E214" s="37"/>
      <c r="F214" s="225" t="s">
        <v>144</v>
      </c>
      <c r="G214" s="226"/>
      <c r="H214" s="226"/>
      <c r="I214" s="98">
        <f>SUM(C213:I213)</f>
        <v>4.75</v>
      </c>
    </row>
    <row r="215" spans="1:9">
      <c r="A215" s="13"/>
      <c r="B215" s="37"/>
      <c r="C215" s="29"/>
      <c r="D215" s="55"/>
      <c r="E215" s="37"/>
    </row>
    <row r="216" spans="1:9">
      <c r="A216" s="25"/>
      <c r="B216" s="198" t="s">
        <v>258</v>
      </c>
      <c r="C216" s="199"/>
      <c r="D216" s="199"/>
      <c r="E216" s="199"/>
      <c r="F216" s="199"/>
      <c r="G216" s="199"/>
      <c r="H216" s="200" t="s">
        <v>323</v>
      </c>
      <c r="I216" s="201"/>
    </row>
    <row r="217" spans="1:9" s="9" customFormat="1" ht="43.75" customHeight="1">
      <c r="A217" s="13"/>
      <c r="B217" s="207" t="s">
        <v>203</v>
      </c>
      <c r="C217" s="207"/>
      <c r="D217" s="207"/>
      <c r="E217" s="207"/>
      <c r="F217" s="207"/>
      <c r="G217" s="207"/>
      <c r="H217" s="207"/>
      <c r="I217" s="85"/>
    </row>
    <row r="218" spans="1:9">
      <c r="A218" s="13"/>
      <c r="B218" s="208" t="s">
        <v>87</v>
      </c>
      <c r="C218" s="209"/>
      <c r="D218" s="209"/>
      <c r="E218" s="209"/>
      <c r="F218" s="210"/>
      <c r="H218" s="184" t="s">
        <v>94</v>
      </c>
      <c r="I218" s="185"/>
    </row>
    <row r="219" spans="1:9" ht="15.5" customHeight="1">
      <c r="A219" s="13"/>
      <c r="B219" s="186" t="s">
        <v>132</v>
      </c>
      <c r="C219" s="187"/>
      <c r="D219" s="187"/>
      <c r="E219" s="187"/>
      <c r="F219" s="188"/>
      <c r="H219" s="192" t="s">
        <v>139</v>
      </c>
      <c r="I219" s="193"/>
    </row>
    <row r="220" spans="1:9">
      <c r="A220" s="13"/>
      <c r="B220" s="186" t="s">
        <v>131</v>
      </c>
      <c r="C220" s="187"/>
      <c r="D220" s="187"/>
      <c r="E220" s="187"/>
      <c r="F220" s="188"/>
      <c r="H220" s="194"/>
      <c r="I220" s="195"/>
    </row>
    <row r="221" spans="1:9">
      <c r="A221" s="13"/>
      <c r="B221" s="186" t="s">
        <v>135</v>
      </c>
      <c r="C221" s="187"/>
      <c r="D221" s="187"/>
      <c r="E221" s="187"/>
      <c r="F221" s="188"/>
      <c r="H221" s="194"/>
      <c r="I221" s="195"/>
    </row>
    <row r="222" spans="1:9">
      <c r="A222" s="13"/>
      <c r="B222" s="186" t="s">
        <v>134</v>
      </c>
      <c r="C222" s="187"/>
      <c r="D222" s="187"/>
      <c r="E222" s="187"/>
      <c r="F222" s="188"/>
      <c r="H222" s="194"/>
      <c r="I222" s="195"/>
    </row>
    <row r="223" spans="1:9">
      <c r="A223" s="13"/>
      <c r="B223" s="186" t="s">
        <v>133</v>
      </c>
      <c r="C223" s="187"/>
      <c r="D223" s="187"/>
      <c r="E223" s="187"/>
      <c r="F223" s="188"/>
      <c r="H223" s="194"/>
      <c r="I223" s="195"/>
    </row>
    <row r="224" spans="1:9">
      <c r="A224" s="13"/>
      <c r="B224" s="186" t="s">
        <v>190</v>
      </c>
      <c r="C224" s="187"/>
      <c r="D224" s="187"/>
      <c r="E224" s="187"/>
      <c r="F224" s="188"/>
      <c r="H224" s="196"/>
      <c r="I224" s="197"/>
    </row>
    <row r="225" spans="1:9">
      <c r="A225" s="13"/>
      <c r="B225" s="186" t="s">
        <v>136</v>
      </c>
      <c r="C225" s="187"/>
      <c r="D225" s="187"/>
      <c r="E225" s="187"/>
      <c r="F225" s="188"/>
    </row>
    <row r="226" spans="1:9">
      <c r="A226" s="13"/>
      <c r="B226" s="204" t="s">
        <v>189</v>
      </c>
      <c r="C226" s="205"/>
      <c r="D226" s="205"/>
      <c r="E226" s="205"/>
      <c r="F226" s="206"/>
    </row>
    <row r="227" spans="1:9">
      <c r="B227" s="31" t="s">
        <v>91</v>
      </c>
      <c r="C227" s="16" t="s">
        <v>95</v>
      </c>
      <c r="E227" s="31" t="s">
        <v>92</v>
      </c>
      <c r="F227" s="29"/>
    </row>
    <row r="228" spans="1:9">
      <c r="A228" s="25"/>
      <c r="B228" s="84" t="s">
        <v>34</v>
      </c>
      <c r="C228" s="33">
        <f>VLOOKUP(B228,Times!$A$2:$B$54,2)</f>
        <v>25</v>
      </c>
      <c r="E228" s="145" t="s">
        <v>34</v>
      </c>
      <c r="F228" s="45"/>
      <c r="H228" s="184" t="s">
        <v>96</v>
      </c>
      <c r="I228" s="185"/>
    </row>
    <row r="229" spans="1:9">
      <c r="A229" s="25"/>
      <c r="B229" s="57" t="s">
        <v>70</v>
      </c>
      <c r="C229" s="33">
        <f>VLOOKUP(B229,Times!$A$2:$B$54,2)</f>
        <v>20</v>
      </c>
      <c r="E229" s="146" t="s">
        <v>35</v>
      </c>
      <c r="F229" s="50"/>
      <c r="H229" s="194" t="s">
        <v>112</v>
      </c>
      <c r="I229" s="195"/>
    </row>
    <row r="230" spans="1:9">
      <c r="A230" s="25"/>
      <c r="B230" s="57" t="s">
        <v>36</v>
      </c>
      <c r="C230" s="33">
        <f>VLOOKUP(B230,Times!$A$2:$B$54,2)</f>
        <v>60</v>
      </c>
      <c r="E230" s="146" t="s">
        <v>36</v>
      </c>
      <c r="F230" s="50"/>
      <c r="H230" s="194"/>
      <c r="I230" s="195"/>
    </row>
    <row r="231" spans="1:9">
      <c r="A231" s="25"/>
      <c r="B231" s="57" t="s">
        <v>71</v>
      </c>
      <c r="C231" s="33">
        <f>VLOOKUP(B231,Times!$A$2:$B$54,2)</f>
        <v>20</v>
      </c>
      <c r="E231" s="146" t="s">
        <v>37</v>
      </c>
      <c r="F231" s="50"/>
      <c r="H231" s="194"/>
      <c r="I231" s="195"/>
    </row>
    <row r="232" spans="1:9">
      <c r="A232" s="25"/>
      <c r="B232" s="57" t="s">
        <v>31</v>
      </c>
      <c r="C232" s="33">
        <f>VLOOKUP(B232,Times!$A$2:$B$54,2)</f>
        <v>30</v>
      </c>
      <c r="E232" s="144" t="s">
        <v>31</v>
      </c>
      <c r="F232" s="53"/>
      <c r="H232" s="196"/>
      <c r="I232" s="197"/>
    </row>
    <row r="233" spans="1:9">
      <c r="A233" s="13"/>
      <c r="B233" s="37" t="s">
        <v>143</v>
      </c>
      <c r="C233" s="29">
        <f>SUM(C228:C232)/60</f>
        <v>2.5833333333333335</v>
      </c>
      <c r="E233" s="37" t="s">
        <v>143</v>
      </c>
      <c r="F233" s="17">
        <v>2</v>
      </c>
      <c r="I233" s="17">
        <v>0</v>
      </c>
    </row>
    <row r="234" spans="1:9">
      <c r="A234" s="13"/>
      <c r="B234" s="37"/>
      <c r="C234" s="29"/>
      <c r="E234" s="37"/>
      <c r="F234" s="225" t="s">
        <v>144</v>
      </c>
      <c r="G234" s="226"/>
      <c r="H234" s="226"/>
      <c r="I234" s="98">
        <f>SUM(C233:I233)</f>
        <v>4.5833333333333339</v>
      </c>
    </row>
    <row r="235" spans="1:9">
      <c r="A235" s="13"/>
      <c r="B235" s="37"/>
      <c r="C235" s="29"/>
      <c r="E235" s="37"/>
    </row>
    <row r="236" spans="1:9">
      <c r="A236" s="25"/>
      <c r="B236" s="198" t="s">
        <v>259</v>
      </c>
      <c r="C236" s="199"/>
      <c r="D236" s="199"/>
      <c r="E236" s="199"/>
      <c r="F236" s="199"/>
      <c r="G236" s="199"/>
      <c r="H236" s="200" t="s">
        <v>330</v>
      </c>
      <c r="I236" s="201"/>
    </row>
    <row r="237" spans="1:9" s="9" customFormat="1" ht="45" customHeight="1">
      <c r="A237" s="13"/>
      <c r="B237" s="207" t="s">
        <v>154</v>
      </c>
      <c r="C237" s="207"/>
      <c r="D237" s="207"/>
      <c r="E237" s="207"/>
      <c r="F237" s="207"/>
      <c r="G237" s="207"/>
      <c r="H237" s="207"/>
      <c r="I237" s="85"/>
    </row>
    <row r="238" spans="1:9">
      <c r="A238" s="13"/>
      <c r="B238" s="208" t="s">
        <v>87</v>
      </c>
      <c r="C238" s="209"/>
      <c r="D238" s="209"/>
      <c r="E238" s="209"/>
      <c r="F238" s="210"/>
      <c r="H238" s="184" t="s">
        <v>94</v>
      </c>
      <c r="I238" s="185"/>
    </row>
    <row r="239" spans="1:9" ht="15.5" customHeight="1">
      <c r="A239" s="13"/>
      <c r="B239" s="186" t="s">
        <v>192</v>
      </c>
      <c r="C239" s="187"/>
      <c r="D239" s="187"/>
      <c r="E239" s="187"/>
      <c r="F239" s="188"/>
      <c r="H239" s="232" t="s">
        <v>191</v>
      </c>
      <c r="I239" s="233"/>
    </row>
    <row r="240" spans="1:9">
      <c r="A240" s="13"/>
      <c r="B240" s="234" t="s">
        <v>198</v>
      </c>
      <c r="C240" s="235"/>
      <c r="D240" s="235"/>
      <c r="E240" s="235"/>
      <c r="F240" s="236"/>
      <c r="H240" s="232"/>
      <c r="I240" s="233"/>
    </row>
    <row r="241" spans="1:9" ht="15" customHeight="1">
      <c r="A241" s="13"/>
      <c r="B241" s="186" t="s">
        <v>197</v>
      </c>
      <c r="C241" s="187"/>
      <c r="D241" s="187"/>
      <c r="E241" s="187"/>
      <c r="F241" s="188"/>
      <c r="H241" s="232"/>
      <c r="I241" s="233"/>
    </row>
    <row r="242" spans="1:9">
      <c r="A242" s="13"/>
      <c r="B242" s="186" t="s">
        <v>196</v>
      </c>
      <c r="C242" s="187"/>
      <c r="D242" s="187"/>
      <c r="E242" s="187"/>
      <c r="F242" s="188"/>
      <c r="H242" s="232"/>
      <c r="I242" s="233"/>
    </row>
    <row r="243" spans="1:9">
      <c r="A243" s="13"/>
      <c r="B243" s="186" t="s">
        <v>195</v>
      </c>
      <c r="C243" s="187"/>
      <c r="D243" s="187"/>
      <c r="E243" s="187"/>
      <c r="F243" s="188"/>
      <c r="H243" s="232"/>
      <c r="I243" s="233"/>
    </row>
    <row r="244" spans="1:9">
      <c r="A244" s="13"/>
      <c r="B244" s="186" t="s">
        <v>194</v>
      </c>
      <c r="C244" s="187"/>
      <c r="D244" s="187"/>
      <c r="E244" s="187"/>
      <c r="F244" s="188"/>
      <c r="H244" s="232"/>
      <c r="I244" s="233"/>
    </row>
    <row r="245" spans="1:9">
      <c r="A245" s="13"/>
      <c r="B245" s="204" t="s">
        <v>193</v>
      </c>
      <c r="C245" s="205"/>
      <c r="D245" s="205"/>
      <c r="E245" s="205"/>
      <c r="F245" s="206"/>
      <c r="H245" s="112" t="s">
        <v>238</v>
      </c>
      <c r="I245" s="113"/>
    </row>
    <row r="246" spans="1:9">
      <c r="B246" s="31" t="s">
        <v>91</v>
      </c>
      <c r="C246" s="16" t="s">
        <v>95</v>
      </c>
      <c r="E246" s="31" t="s">
        <v>92</v>
      </c>
      <c r="F246" s="29"/>
      <c r="H246" s="169" t="s">
        <v>213</v>
      </c>
      <c r="I246" s="115"/>
    </row>
    <row r="247" spans="1:9">
      <c r="A247" s="25"/>
      <c r="B247" s="100" t="s">
        <v>38</v>
      </c>
      <c r="C247" s="33">
        <f>VLOOKUP(B247,Times!$A$2:$B$54,2)</f>
        <v>30</v>
      </c>
      <c r="E247" s="145" t="s">
        <v>38</v>
      </c>
      <c r="F247" s="45"/>
      <c r="H247" s="114" t="s">
        <v>212</v>
      </c>
      <c r="I247" s="115"/>
    </row>
    <row r="248" spans="1:9">
      <c r="A248" s="25"/>
      <c r="B248" s="32" t="s">
        <v>39</v>
      </c>
      <c r="C248" s="33">
        <f>VLOOKUP(B248,Times!$A$2:$B$54,2)</f>
        <v>45</v>
      </c>
      <c r="E248" s="146" t="s">
        <v>39</v>
      </c>
      <c r="F248" s="50"/>
      <c r="H248" s="116" t="s">
        <v>301</v>
      </c>
      <c r="I248" s="117"/>
    </row>
    <row r="249" spans="1:9">
      <c r="A249" s="25"/>
      <c r="B249" s="32" t="s">
        <v>40</v>
      </c>
      <c r="C249" s="33">
        <f>VLOOKUP(B249,Times!$A$2:$B$54,2)</f>
        <v>45</v>
      </c>
      <c r="E249" s="144" t="s">
        <v>40</v>
      </c>
      <c r="F249" s="53"/>
      <c r="H249" s="184" t="s">
        <v>96</v>
      </c>
      <c r="I249" s="185"/>
    </row>
    <row r="250" spans="1:9">
      <c r="A250" s="13"/>
      <c r="B250" s="26"/>
      <c r="C250" s="29">
        <f>SUM(C247:C249)/60</f>
        <v>2</v>
      </c>
      <c r="D250" s="55"/>
      <c r="F250" s="17">
        <v>1.5</v>
      </c>
      <c r="H250" s="140" t="s">
        <v>112</v>
      </c>
      <c r="I250" s="141"/>
    </row>
    <row r="251" spans="1:9">
      <c r="A251" s="13"/>
      <c r="B251" s="26"/>
      <c r="C251" s="29"/>
      <c r="D251" s="55"/>
      <c r="I251" s="17">
        <v>0</v>
      </c>
    </row>
    <row r="252" spans="1:9">
      <c r="A252" s="13"/>
      <c r="B252" s="26"/>
      <c r="C252" s="29"/>
      <c r="D252" s="55"/>
      <c r="F252" s="225" t="s">
        <v>144</v>
      </c>
      <c r="G252" s="226"/>
      <c r="H252" s="226"/>
      <c r="I252" s="98">
        <f>SUM(C250:I250)</f>
        <v>3.5</v>
      </c>
    </row>
    <row r="253" spans="1:9">
      <c r="A253" s="13"/>
      <c r="B253" s="26"/>
      <c r="C253" s="29"/>
      <c r="D253" s="55"/>
      <c r="F253" s="99"/>
      <c r="G253" s="99"/>
      <c r="H253" s="99"/>
      <c r="I253" s="107"/>
    </row>
    <row r="254" spans="1:9">
      <c r="A254" s="13"/>
      <c r="B254" s="257" t="s">
        <v>265</v>
      </c>
      <c r="C254" s="258"/>
      <c r="D254" s="258"/>
      <c r="E254" s="258"/>
      <c r="F254" s="258"/>
      <c r="G254" s="258"/>
      <c r="H254" s="258"/>
      <c r="I254" s="259"/>
    </row>
    <row r="255" spans="1:9">
      <c r="A255" s="13"/>
      <c r="B255" s="26"/>
      <c r="C255" s="29"/>
      <c r="D255" s="55"/>
      <c r="F255" s="99"/>
      <c r="G255" s="99"/>
      <c r="H255" s="99"/>
      <c r="I255" s="107"/>
    </row>
    <row r="256" spans="1:9">
      <c r="A256" s="13"/>
      <c r="B256" s="103"/>
      <c r="C256" s="55"/>
      <c r="D256" s="55"/>
    </row>
    <row r="257" spans="1:9">
      <c r="A257" s="13"/>
      <c r="B257" s="9"/>
      <c r="C257" s="15" t="s">
        <v>200</v>
      </c>
      <c r="E257" s="74"/>
    </row>
    <row r="258" spans="1:9">
      <c r="A258" s="13"/>
      <c r="B258" s="75" t="s">
        <v>43</v>
      </c>
      <c r="C258" s="27">
        <f>C26+C47+C73+C90+C118+C144+C161+C177+C197+C213+C233+C250</f>
        <v>38.916666666666664</v>
      </c>
      <c r="E258" s="76"/>
    </row>
    <row r="259" spans="1:9">
      <c r="A259" s="13"/>
      <c r="B259" s="77" t="s">
        <v>44</v>
      </c>
      <c r="C259" s="27">
        <f>F9+F26+F47+F73+F90+F118+F143+F161+F177+F197+F213+F233+F250</f>
        <v>24.5</v>
      </c>
      <c r="E259" s="78"/>
    </row>
    <row r="260" spans="1:9">
      <c r="A260" s="13"/>
      <c r="B260" s="79" t="s">
        <v>45</v>
      </c>
      <c r="C260" s="27">
        <f>F54+F98+F125+F184</f>
        <v>12</v>
      </c>
      <c r="E260" s="78"/>
    </row>
    <row r="261" spans="1:9">
      <c r="A261" s="13"/>
      <c r="B261" s="80" t="s">
        <v>46</v>
      </c>
      <c r="C261" s="81">
        <f>SUM(C258:C260)</f>
        <v>75.416666666666657</v>
      </c>
      <c r="E261" s="118" t="s">
        <v>214</v>
      </c>
    </row>
    <row r="262" spans="1:9">
      <c r="A262" s="13"/>
      <c r="C262" s="15"/>
      <c r="E262" s="74"/>
    </row>
    <row r="263" spans="1:9">
      <c r="A263" s="13"/>
      <c r="B263" s="106" t="s">
        <v>199</v>
      </c>
      <c r="C263" s="27">
        <f>I26+I47+I73+I90+I118+I143+I161+I197+I213+I233+I251</f>
        <v>6.75</v>
      </c>
      <c r="E263" s="74"/>
      <c r="I263" s="105"/>
    </row>
    <row r="264" spans="1:9">
      <c r="A264" s="13"/>
      <c r="B264" s="9"/>
      <c r="C264" s="17">
        <f>C261+C263</f>
        <v>82.166666666666657</v>
      </c>
      <c r="E264" s="74"/>
    </row>
    <row r="265" spans="1:9">
      <c r="A265" s="13"/>
      <c r="B265" s="9"/>
      <c r="C265" s="15"/>
      <c r="E265" s="74"/>
    </row>
    <row r="266" spans="1:9">
      <c r="A266" s="13"/>
      <c r="B266" s="202"/>
      <c r="C266" s="202"/>
      <c r="D266" s="202"/>
      <c r="E266" s="202"/>
      <c r="F266" s="202"/>
      <c r="G266" s="202"/>
      <c r="H266" s="202"/>
      <c r="I266" s="202"/>
    </row>
    <row r="267" spans="1:9" ht="18">
      <c r="A267" s="13"/>
      <c r="B267" s="123" t="s">
        <v>239</v>
      </c>
      <c r="C267" s="15"/>
    </row>
    <row r="268" spans="1:9">
      <c r="A268" s="13"/>
      <c r="B268" s="120" t="s">
        <v>215</v>
      </c>
      <c r="C268" s="15"/>
    </row>
    <row r="269" spans="1:9">
      <c r="B269" s="120" t="s">
        <v>216</v>
      </c>
    </row>
    <row r="270" spans="1:9">
      <c r="B270" s="120" t="s">
        <v>217</v>
      </c>
    </row>
    <row r="271" spans="1:9">
      <c r="B271" s="120" t="s">
        <v>218</v>
      </c>
    </row>
    <row r="272" spans="1:9">
      <c r="B272" s="119"/>
    </row>
    <row r="273" spans="2:2">
      <c r="B273" s="121" t="s">
        <v>219</v>
      </c>
    </row>
    <row r="274" spans="2:2">
      <c r="B274" s="120" t="s">
        <v>220</v>
      </c>
    </row>
    <row r="275" spans="2:2">
      <c r="B275" s="120" t="s">
        <v>221</v>
      </c>
    </row>
    <row r="276" spans="2:2">
      <c r="B276" s="120" t="s">
        <v>222</v>
      </c>
    </row>
    <row r="277" spans="2:2">
      <c r="B277" s="120" t="s">
        <v>223</v>
      </c>
    </row>
    <row r="278" spans="2:2">
      <c r="B278" s="120" t="s">
        <v>224</v>
      </c>
    </row>
    <row r="279" spans="2:2">
      <c r="B279" s="120" t="s">
        <v>225</v>
      </c>
    </row>
    <row r="280" spans="2:2">
      <c r="B280" s="121" t="s">
        <v>226</v>
      </c>
    </row>
    <row r="281" spans="2:2">
      <c r="B281" s="119" t="s">
        <v>227</v>
      </c>
    </row>
    <row r="282" spans="2:2">
      <c r="B282" s="122" t="s">
        <v>228</v>
      </c>
    </row>
    <row r="283" spans="2:2">
      <c r="B283" s="122" t="s">
        <v>229</v>
      </c>
    </row>
    <row r="284" spans="2:2">
      <c r="B284" s="119" t="s">
        <v>230</v>
      </c>
    </row>
    <row r="285" spans="2:2">
      <c r="B285" s="122" t="s">
        <v>231</v>
      </c>
    </row>
    <row r="286" spans="2:2">
      <c r="B286" s="122" t="s">
        <v>232</v>
      </c>
    </row>
    <row r="287" spans="2:2">
      <c r="B287" s="121" t="s">
        <v>233</v>
      </c>
    </row>
    <row r="288" spans="2:2">
      <c r="B288" s="120" t="s">
        <v>234</v>
      </c>
    </row>
    <row r="289" spans="2:6">
      <c r="B289" s="120" t="s">
        <v>235</v>
      </c>
    </row>
    <row r="290" spans="2:6">
      <c r="B290" s="120" t="s">
        <v>236</v>
      </c>
    </row>
    <row r="291" spans="2:6">
      <c r="B291" s="119"/>
    </row>
    <row r="292" spans="2:6" ht="63.5" customHeight="1">
      <c r="B292" s="203" t="s">
        <v>237</v>
      </c>
      <c r="C292" s="203"/>
      <c r="D292" s="203"/>
      <c r="E292" s="203"/>
      <c r="F292" s="203"/>
    </row>
    <row r="297" spans="2:6">
      <c r="F297" s="148"/>
    </row>
  </sheetData>
  <mergeCells count="201">
    <mergeCell ref="B254:I254"/>
    <mergeCell ref="B57:H57"/>
    <mergeCell ref="B58:F58"/>
    <mergeCell ref="B51:H51"/>
    <mergeCell ref="E53:F53"/>
    <mergeCell ref="B164:G164"/>
    <mergeCell ref="H164:I164"/>
    <mergeCell ref="B165:H165"/>
    <mergeCell ref="H167:I167"/>
    <mergeCell ref="H140:I140"/>
    <mergeCell ref="B59:F59"/>
    <mergeCell ref="B60:F60"/>
    <mergeCell ref="B61:F61"/>
    <mergeCell ref="B62:F62"/>
    <mergeCell ref="B63:F63"/>
    <mergeCell ref="B79:F79"/>
    <mergeCell ref="B80:F80"/>
    <mergeCell ref="B81:F81"/>
    <mergeCell ref="B127:I127"/>
    <mergeCell ref="B82:F82"/>
    <mergeCell ref="H77:I77"/>
    <mergeCell ref="B136:F136"/>
    <mergeCell ref="B109:F109"/>
    <mergeCell ref="B64:F64"/>
    <mergeCell ref="H16:I20"/>
    <mergeCell ref="H22:I22"/>
    <mergeCell ref="B32:F32"/>
    <mergeCell ref="B38:F38"/>
    <mergeCell ref="B39:F39"/>
    <mergeCell ref="H29:I29"/>
    <mergeCell ref="B17:F17"/>
    <mergeCell ref="B18:E18"/>
    <mergeCell ref="B19:F19"/>
    <mergeCell ref="B20:E20"/>
    <mergeCell ref="H23:I25"/>
    <mergeCell ref="H31:I36"/>
    <mergeCell ref="B31:F31"/>
    <mergeCell ref="B33:F33"/>
    <mergeCell ref="B34:F34"/>
    <mergeCell ref="B35:F35"/>
    <mergeCell ref="B37:F37"/>
    <mergeCell ref="B65:F65"/>
    <mergeCell ref="H58:I64"/>
    <mergeCell ref="H69:I69"/>
    <mergeCell ref="F74:H74"/>
    <mergeCell ref="B124:C124"/>
    <mergeCell ref="F48:H48"/>
    <mergeCell ref="E22:F25"/>
    <mergeCell ref="E124:F124"/>
    <mergeCell ref="H78:I82"/>
    <mergeCell ref="H84:I84"/>
    <mergeCell ref="F91:H91"/>
    <mergeCell ref="H85:I89"/>
    <mergeCell ref="B76:H76"/>
    <mergeCell ref="B95:H95"/>
    <mergeCell ref="B97:C97"/>
    <mergeCell ref="B30:H30"/>
    <mergeCell ref="B77:F77"/>
    <mergeCell ref="B78:F78"/>
    <mergeCell ref="E97:F97"/>
    <mergeCell ref="B101:H101"/>
    <mergeCell ref="B100:G100"/>
    <mergeCell ref="H100:I100"/>
    <mergeCell ref="B93:I93"/>
    <mergeCell ref="F178:H178"/>
    <mergeCell ref="B180:G180"/>
    <mergeCell ref="H180:I180"/>
    <mergeCell ref="B181:H181"/>
    <mergeCell ref="B183:C183"/>
    <mergeCell ref="E183:F183"/>
    <mergeCell ref="B200:I200"/>
    <mergeCell ref="B168:F168"/>
    <mergeCell ref="H168:I172"/>
    <mergeCell ref="B169:F169"/>
    <mergeCell ref="B170:F170"/>
    <mergeCell ref="B172:F172"/>
    <mergeCell ref="H175:I175"/>
    <mergeCell ref="B173:F173"/>
    <mergeCell ref="B171:F171"/>
    <mergeCell ref="H189:I193"/>
    <mergeCell ref="F198:H198"/>
    <mergeCell ref="B193:F193"/>
    <mergeCell ref="H188:I188"/>
    <mergeCell ref="B188:F188"/>
    <mergeCell ref="B189:F189"/>
    <mergeCell ref="B190:F190"/>
    <mergeCell ref="B191:F191"/>
    <mergeCell ref="B192:F192"/>
    <mergeCell ref="M157:Q157"/>
    <mergeCell ref="M159:Q159"/>
    <mergeCell ref="B149:F149"/>
    <mergeCell ref="B150:F150"/>
    <mergeCell ref="B147:H147"/>
    <mergeCell ref="H149:I149"/>
    <mergeCell ref="H150:I154"/>
    <mergeCell ref="H157:I157"/>
    <mergeCell ref="H155:I155"/>
    <mergeCell ref="B132:F132"/>
    <mergeCell ref="H102:I102"/>
    <mergeCell ref="H103:I110"/>
    <mergeCell ref="H132:I135"/>
    <mergeCell ref="B104:F104"/>
    <mergeCell ref="H112:I112"/>
    <mergeCell ref="B131:F131"/>
    <mergeCell ref="F144:H144"/>
    <mergeCell ref="F162:H162"/>
    <mergeCell ref="B151:F151"/>
    <mergeCell ref="H141:I141"/>
    <mergeCell ref="H131:I131"/>
    <mergeCell ref="H113:I117"/>
    <mergeCell ref="F119:H119"/>
    <mergeCell ref="B146:G146"/>
    <mergeCell ref="H146:I146"/>
    <mergeCell ref="B121:G121"/>
    <mergeCell ref="H121:I121"/>
    <mergeCell ref="B108:F108"/>
    <mergeCell ref="B129:G129"/>
    <mergeCell ref="H129:I129"/>
    <mergeCell ref="F252:H252"/>
    <mergeCell ref="H218:I218"/>
    <mergeCell ref="B218:F218"/>
    <mergeCell ref="H228:I228"/>
    <mergeCell ref="B219:F219"/>
    <mergeCell ref="H229:I232"/>
    <mergeCell ref="B220:F220"/>
    <mergeCell ref="B221:F221"/>
    <mergeCell ref="B222:F222"/>
    <mergeCell ref="B223:F223"/>
    <mergeCell ref="B243:F243"/>
    <mergeCell ref="B244:F244"/>
    <mergeCell ref="B245:F245"/>
    <mergeCell ref="B241:F241"/>
    <mergeCell ref="B242:F242"/>
    <mergeCell ref="B237:H237"/>
    <mergeCell ref="H239:I244"/>
    <mergeCell ref="B238:F238"/>
    <mergeCell ref="B239:F239"/>
    <mergeCell ref="B240:F240"/>
    <mergeCell ref="F234:H234"/>
    <mergeCell ref="B236:G236"/>
    <mergeCell ref="H236:I236"/>
    <mergeCell ref="B224:F224"/>
    <mergeCell ref="B15:H15"/>
    <mergeCell ref="H238:I238"/>
    <mergeCell ref="B103:F103"/>
    <mergeCell ref="B105:F105"/>
    <mergeCell ref="B106:F106"/>
    <mergeCell ref="B107:F107"/>
    <mergeCell ref="H249:I249"/>
    <mergeCell ref="H205:I208"/>
    <mergeCell ref="H210:I210"/>
    <mergeCell ref="H211:I212"/>
    <mergeCell ref="F214:H214"/>
    <mergeCell ref="F27:H27"/>
    <mergeCell ref="B133:F133"/>
    <mergeCell ref="B134:F134"/>
    <mergeCell ref="B135:F135"/>
    <mergeCell ref="B102:F102"/>
    <mergeCell ref="B130:H130"/>
    <mergeCell ref="H70:H72"/>
    <mergeCell ref="B122:H122"/>
    <mergeCell ref="B186:G186"/>
    <mergeCell ref="H186:I186"/>
    <mergeCell ref="B202:G202"/>
    <mergeCell ref="B94:G94"/>
    <mergeCell ref="H94:I94"/>
    <mergeCell ref="B266:I266"/>
    <mergeCell ref="B292:F292"/>
    <mergeCell ref="H7:I7"/>
    <mergeCell ref="H14:I14"/>
    <mergeCell ref="B7:G7"/>
    <mergeCell ref="B14:G14"/>
    <mergeCell ref="B29:G29"/>
    <mergeCell ref="B226:F226"/>
    <mergeCell ref="B217:H217"/>
    <mergeCell ref="B204:F204"/>
    <mergeCell ref="H41:I41"/>
    <mergeCell ref="H42:I46"/>
    <mergeCell ref="B36:F36"/>
    <mergeCell ref="E195:F195"/>
    <mergeCell ref="H195:I195"/>
    <mergeCell ref="H196:I196"/>
    <mergeCell ref="B152:F152"/>
    <mergeCell ref="H50:I50"/>
    <mergeCell ref="B50:G50"/>
    <mergeCell ref="B56:G56"/>
    <mergeCell ref="H56:I56"/>
    <mergeCell ref="B75:G75"/>
    <mergeCell ref="H75:I75"/>
    <mergeCell ref="B187:H187"/>
    <mergeCell ref="H204:I204"/>
    <mergeCell ref="B206:F206"/>
    <mergeCell ref="B203:H203"/>
    <mergeCell ref="B205:F205"/>
    <mergeCell ref="B207:F207"/>
    <mergeCell ref="E196:F196"/>
    <mergeCell ref="B225:F225"/>
    <mergeCell ref="H219:I224"/>
    <mergeCell ref="B216:G216"/>
    <mergeCell ref="H216:I216"/>
    <mergeCell ref="H202:I202"/>
  </mergeCells>
  <pageMargins left="0.7" right="0.7" top="0.75" bottom="0.75" header="0.3" footer="0.3"/>
  <pageSetup scale="60" fitToHeight="4" orientation="portrait"/>
  <headerFooter>
    <oddHeader>&amp;C&amp;"-,Bold"&amp;18Black Belt Virtual Agenda  &amp;16
&amp;"-,Regular"&amp;11with Virtual Capstone</oddHeader>
    <oddFooter>&amp;LPowered by OpusWorks&amp;14®&amp;C© All Rights Reserved, the Quality Group, 1994 - 2013</oddFooter>
  </headerFooter>
  <rowBreaks count="4" manualBreakCount="4">
    <brk id="55" max="16383" man="1"/>
    <brk id="120" max="16383" man="1"/>
    <brk id="179" max="16383" man="1"/>
    <brk id="235"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showGridLines="0" tabSelected="1" topLeftCell="A136" workbookViewId="0">
      <selection activeCell="H170" sqref="H170"/>
    </sheetView>
  </sheetViews>
  <sheetFormatPr baseColWidth="10" defaultColWidth="8.83203125" defaultRowHeight="15" x14ac:dyDescent="0"/>
  <cols>
    <col min="1" max="1" width="2.5" style="30" customWidth="1"/>
    <col min="2" max="2" width="45.1640625" style="18" customWidth="1"/>
    <col min="3" max="3" width="11.5" style="82" bestFit="1" customWidth="1"/>
    <col min="4" max="4" width="2.1640625" style="16" customWidth="1"/>
    <col min="5" max="5" width="33" style="73" customWidth="1"/>
    <col min="6" max="6" width="8" style="17" customWidth="1"/>
    <col min="7" max="7" width="3.1640625" style="9" customWidth="1"/>
    <col min="8" max="8" width="30.1640625" style="9" customWidth="1"/>
    <col min="9" max="9" width="12.5" style="18" customWidth="1"/>
    <col min="10" max="16384" width="8.83203125" style="18"/>
  </cols>
  <sheetData>
    <row r="1" spans="1:9" ht="12" customHeight="1"/>
    <row r="2" spans="1:9" ht="41" customHeight="1"/>
    <row r="3" spans="1:9" ht="17.5" customHeight="1"/>
    <row r="4" spans="1:9" ht="17.5" customHeight="1">
      <c r="B4" s="18" t="s">
        <v>269</v>
      </c>
    </row>
    <row r="5" spans="1:9" ht="17">
      <c r="A5" s="13"/>
      <c r="B5" s="19" t="s">
        <v>77</v>
      </c>
      <c r="C5" s="20" t="s">
        <v>76</v>
      </c>
      <c r="E5" s="21" t="s">
        <v>84</v>
      </c>
      <c r="F5" s="22" t="s">
        <v>76</v>
      </c>
    </row>
    <row r="6" spans="1:9" ht="17">
      <c r="A6" s="13"/>
      <c r="B6" s="14"/>
      <c r="C6" s="12"/>
      <c r="E6" s="23"/>
      <c r="F6" s="24"/>
    </row>
    <row r="7" spans="1:9">
      <c r="A7" s="25"/>
      <c r="B7" s="198" t="s">
        <v>266</v>
      </c>
      <c r="C7" s="199"/>
      <c r="D7" s="199"/>
      <c r="E7" s="199"/>
      <c r="F7" s="199"/>
      <c r="G7" s="199"/>
      <c r="H7" s="200" t="s">
        <v>328</v>
      </c>
      <c r="I7" s="201"/>
    </row>
    <row r="8" spans="1:9">
      <c r="A8" s="13"/>
      <c r="B8" s="26"/>
      <c r="C8" s="26"/>
      <c r="D8" s="26"/>
      <c r="E8" s="111" t="s">
        <v>47</v>
      </c>
      <c r="F8" s="53"/>
    </row>
    <row r="9" spans="1:9">
      <c r="A9" s="13"/>
      <c r="B9" s="10" t="s">
        <v>87</v>
      </c>
      <c r="C9" s="26"/>
      <c r="D9" s="26"/>
      <c r="E9" s="28"/>
      <c r="F9" s="17">
        <v>1</v>
      </c>
    </row>
    <row r="10" spans="1:9">
      <c r="A10" s="13"/>
      <c r="B10" s="8" t="s">
        <v>88</v>
      </c>
      <c r="C10" s="26"/>
      <c r="D10" s="26"/>
      <c r="E10" s="28"/>
      <c r="F10" s="29"/>
    </row>
    <row r="11" spans="1:9">
      <c r="A11" s="13"/>
      <c r="B11" s="8" t="s">
        <v>89</v>
      </c>
      <c r="C11" s="26"/>
      <c r="D11" s="26"/>
      <c r="E11" s="28"/>
      <c r="F11" s="29"/>
    </row>
    <row r="12" spans="1:9">
      <c r="A12" s="13"/>
      <c r="B12" s="8" t="s">
        <v>90</v>
      </c>
      <c r="C12" s="26"/>
      <c r="D12" s="26"/>
      <c r="E12" s="28"/>
      <c r="F12" s="18"/>
    </row>
    <row r="13" spans="1:9">
      <c r="A13" s="13"/>
      <c r="B13" s="26"/>
      <c r="C13" s="26"/>
      <c r="D13" s="26"/>
      <c r="E13" s="28"/>
    </row>
    <row r="14" spans="1:9">
      <c r="A14" s="25"/>
      <c r="B14" s="198" t="s">
        <v>264</v>
      </c>
      <c r="C14" s="199"/>
      <c r="D14" s="199"/>
      <c r="E14" s="199"/>
      <c r="F14" s="199"/>
      <c r="G14" s="199"/>
      <c r="H14" s="200" t="s">
        <v>329</v>
      </c>
      <c r="I14" s="201"/>
    </row>
    <row r="15" spans="1:9" s="9" customFormat="1" ht="53.5" customHeight="1">
      <c r="A15" s="13"/>
      <c r="B15" s="189" t="s">
        <v>204</v>
      </c>
      <c r="C15" s="221"/>
      <c r="D15" s="221"/>
      <c r="E15" s="221"/>
      <c r="F15" s="221"/>
      <c r="G15" s="221"/>
      <c r="H15" s="221"/>
      <c r="I15" s="85"/>
    </row>
    <row r="16" spans="1:9" s="9" customFormat="1" ht="13.25" customHeight="1">
      <c r="A16" s="13"/>
      <c r="B16" s="39" t="s">
        <v>87</v>
      </c>
      <c r="C16" s="40"/>
      <c r="D16" s="41"/>
      <c r="E16" s="42"/>
      <c r="F16" s="43"/>
      <c r="H16" s="263" t="s">
        <v>100</v>
      </c>
      <c r="I16" s="264"/>
    </row>
    <row r="17" spans="1:9" s="9" customFormat="1" ht="15.5" customHeight="1">
      <c r="A17" s="13"/>
      <c r="B17" s="186" t="s">
        <v>155</v>
      </c>
      <c r="C17" s="187"/>
      <c r="D17" s="187"/>
      <c r="E17" s="187"/>
      <c r="F17" s="188"/>
      <c r="H17" s="265"/>
      <c r="I17" s="266"/>
    </row>
    <row r="18" spans="1:9" s="9" customFormat="1">
      <c r="A18" s="13"/>
      <c r="B18" s="186" t="s">
        <v>157</v>
      </c>
      <c r="C18" s="187"/>
      <c r="D18" s="187"/>
      <c r="E18" s="187"/>
      <c r="F18" s="101"/>
      <c r="H18" s="265"/>
      <c r="I18" s="266"/>
    </row>
    <row r="19" spans="1:9" s="9" customFormat="1">
      <c r="A19" s="13"/>
      <c r="B19" s="186" t="s">
        <v>158</v>
      </c>
      <c r="C19" s="187"/>
      <c r="D19" s="187"/>
      <c r="E19" s="187"/>
      <c r="F19" s="188"/>
      <c r="H19" s="265"/>
      <c r="I19" s="266"/>
    </row>
    <row r="20" spans="1:9" s="9" customFormat="1">
      <c r="A20" s="13"/>
      <c r="B20" s="204" t="s">
        <v>156</v>
      </c>
      <c r="C20" s="205"/>
      <c r="D20" s="205"/>
      <c r="E20" s="205"/>
      <c r="F20" s="102"/>
      <c r="H20" s="267"/>
      <c r="I20" s="268"/>
    </row>
    <row r="21" spans="1:9">
      <c r="B21" s="31" t="s">
        <v>91</v>
      </c>
      <c r="C21" s="16" t="s">
        <v>95</v>
      </c>
      <c r="E21" s="31" t="s">
        <v>92</v>
      </c>
      <c r="F21" s="29"/>
    </row>
    <row r="22" spans="1:9" ht="15.5" customHeight="1">
      <c r="A22" s="25"/>
      <c r="B22" s="32" t="s">
        <v>0</v>
      </c>
      <c r="C22" s="33">
        <f>VLOOKUP(B22,Times!$A$2:$B$54,2)</f>
        <v>60</v>
      </c>
      <c r="E22" s="270" t="s">
        <v>93</v>
      </c>
      <c r="F22" s="271"/>
      <c r="H22" s="184" t="s">
        <v>96</v>
      </c>
      <c r="I22" s="185"/>
    </row>
    <row r="23" spans="1:9">
      <c r="A23" s="25"/>
      <c r="B23" s="34" t="s">
        <v>48</v>
      </c>
      <c r="C23" s="33">
        <f>VLOOKUP(B23,Times!$A$2:$B$54,2)</f>
        <v>60</v>
      </c>
      <c r="E23" s="272"/>
      <c r="F23" s="273"/>
      <c r="H23" s="194" t="s">
        <v>97</v>
      </c>
      <c r="I23" s="195"/>
    </row>
    <row r="24" spans="1:9">
      <c r="A24" s="25"/>
      <c r="B24" s="34" t="s">
        <v>49</v>
      </c>
      <c r="C24" s="33">
        <f>VLOOKUP(B24,Times!$A$2:$B$54,2)</f>
        <v>45</v>
      </c>
      <c r="E24" s="272"/>
      <c r="F24" s="273"/>
      <c r="H24" s="194"/>
      <c r="I24" s="195"/>
    </row>
    <row r="25" spans="1:9">
      <c r="A25" s="25"/>
      <c r="B25" s="36"/>
      <c r="C25" s="33"/>
      <c r="E25" s="274"/>
      <c r="F25" s="275"/>
      <c r="H25" s="196"/>
      <c r="I25" s="197"/>
    </row>
    <row r="26" spans="1:9" s="9" customFormat="1">
      <c r="A26" s="13"/>
      <c r="B26" s="37" t="s">
        <v>143</v>
      </c>
      <c r="C26" s="16">
        <f>SUM(C22:C25)/60</f>
        <v>2.75</v>
      </c>
      <c r="D26" s="16"/>
      <c r="E26" s="38"/>
      <c r="F26" s="29">
        <v>2</v>
      </c>
      <c r="I26" s="9">
        <v>0.25</v>
      </c>
    </row>
    <row r="27" spans="1:9" s="9" customFormat="1">
      <c r="A27" s="13"/>
      <c r="B27" s="37"/>
      <c r="C27" s="16"/>
      <c r="D27" s="16"/>
      <c r="E27" s="38"/>
      <c r="F27" s="225" t="s">
        <v>144</v>
      </c>
      <c r="G27" s="226"/>
      <c r="H27" s="226"/>
      <c r="I27" s="96">
        <f>SUM(C26:I26)</f>
        <v>5</v>
      </c>
    </row>
    <row r="28" spans="1:9" s="9" customFormat="1">
      <c r="A28" s="13"/>
      <c r="B28" s="37"/>
      <c r="C28" s="16"/>
      <c r="D28" s="16"/>
      <c r="E28" s="38"/>
      <c r="F28" s="95"/>
      <c r="G28" s="95"/>
      <c r="H28" s="95"/>
    </row>
    <row r="29" spans="1:9">
      <c r="A29" s="25"/>
      <c r="B29" s="198" t="s">
        <v>106</v>
      </c>
      <c r="C29" s="199"/>
      <c r="D29" s="199"/>
      <c r="E29" s="199"/>
      <c r="F29" s="199"/>
      <c r="G29" s="199"/>
      <c r="H29" s="200" t="s">
        <v>333</v>
      </c>
      <c r="I29" s="201"/>
    </row>
    <row r="30" spans="1:9" s="9" customFormat="1" ht="58.75" customHeight="1">
      <c r="A30" s="13"/>
      <c r="B30" s="207" t="s">
        <v>145</v>
      </c>
      <c r="C30" s="207"/>
      <c r="D30" s="207"/>
      <c r="E30" s="207"/>
      <c r="F30" s="207"/>
      <c r="G30" s="207"/>
      <c r="H30" s="207"/>
    </row>
    <row r="31" spans="1:9" ht="17.5" customHeight="1">
      <c r="A31" s="13"/>
      <c r="B31" s="208" t="s">
        <v>87</v>
      </c>
      <c r="C31" s="209"/>
      <c r="D31" s="209"/>
      <c r="E31" s="209"/>
      <c r="F31" s="210"/>
      <c r="H31" s="263" t="s">
        <v>105</v>
      </c>
      <c r="I31" s="264"/>
    </row>
    <row r="32" spans="1:9">
      <c r="A32" s="13"/>
      <c r="B32" s="186" t="s">
        <v>159</v>
      </c>
      <c r="C32" s="187"/>
      <c r="D32" s="187"/>
      <c r="E32" s="187"/>
      <c r="F32" s="188"/>
      <c r="H32" s="265"/>
      <c r="I32" s="266"/>
    </row>
    <row r="33" spans="1:9">
      <c r="A33" s="13"/>
      <c r="B33" s="186" t="s">
        <v>205</v>
      </c>
      <c r="C33" s="187"/>
      <c r="D33" s="187"/>
      <c r="E33" s="187"/>
      <c r="F33" s="188"/>
      <c r="H33" s="265"/>
      <c r="I33" s="266"/>
    </row>
    <row r="34" spans="1:9">
      <c r="A34" s="13"/>
      <c r="B34" s="186" t="s">
        <v>160</v>
      </c>
      <c r="C34" s="187"/>
      <c r="D34" s="187"/>
      <c r="E34" s="187"/>
      <c r="F34" s="188"/>
      <c r="H34" s="265"/>
      <c r="I34" s="266"/>
    </row>
    <row r="35" spans="1:9" ht="15.5" customHeight="1">
      <c r="A35" s="13"/>
      <c r="B35" s="186" t="s">
        <v>156</v>
      </c>
      <c r="C35" s="187"/>
      <c r="D35" s="187"/>
      <c r="E35" s="187"/>
      <c r="F35" s="188"/>
      <c r="H35" s="265"/>
      <c r="I35" s="266"/>
    </row>
    <row r="36" spans="1:9">
      <c r="A36" s="13"/>
      <c r="B36" s="186" t="s">
        <v>161</v>
      </c>
      <c r="C36" s="187"/>
      <c r="D36" s="187"/>
      <c r="E36" s="187"/>
      <c r="F36" s="188"/>
      <c r="H36" s="267"/>
      <c r="I36" s="268"/>
    </row>
    <row r="37" spans="1:9" ht="15.5" customHeight="1">
      <c r="A37" s="13"/>
      <c r="B37" s="186" t="s">
        <v>162</v>
      </c>
      <c r="C37" s="187"/>
      <c r="D37" s="187"/>
      <c r="E37" s="187"/>
      <c r="F37" s="188"/>
      <c r="H37" s="151"/>
      <c r="I37" s="43"/>
    </row>
    <row r="38" spans="1:9">
      <c r="A38" s="13"/>
      <c r="B38" s="186" t="s">
        <v>163</v>
      </c>
      <c r="C38" s="187"/>
      <c r="D38" s="187"/>
      <c r="E38" s="187"/>
      <c r="F38" s="188"/>
      <c r="H38" s="152"/>
      <c r="I38" s="153"/>
    </row>
    <row r="39" spans="1:9">
      <c r="A39" s="13"/>
      <c r="B39" s="204" t="s">
        <v>164</v>
      </c>
      <c r="C39" s="205"/>
      <c r="D39" s="205"/>
      <c r="E39" s="205"/>
      <c r="F39" s="206"/>
      <c r="H39" s="152"/>
      <c r="I39" s="153"/>
    </row>
    <row r="40" spans="1:9">
      <c r="B40" s="31" t="s">
        <v>91</v>
      </c>
      <c r="C40" s="86" t="s">
        <v>95</v>
      </c>
      <c r="E40" s="31" t="s">
        <v>92</v>
      </c>
      <c r="F40" s="29"/>
      <c r="H40" s="154"/>
      <c r="I40" s="155"/>
    </row>
    <row r="41" spans="1:9" ht="15.5" customHeight="1">
      <c r="A41" s="25"/>
      <c r="B41" s="46" t="s">
        <v>5</v>
      </c>
      <c r="C41" s="47">
        <f>VLOOKUP(B41,Times!$A$2:$B$54,2)</f>
        <v>75</v>
      </c>
      <c r="E41" s="44" t="s">
        <v>3</v>
      </c>
      <c r="F41" s="45"/>
      <c r="H41" s="184" t="s">
        <v>96</v>
      </c>
      <c r="I41" s="185"/>
    </row>
    <row r="42" spans="1:9" ht="15.5" customHeight="1">
      <c r="A42" s="25"/>
      <c r="B42" s="32" t="s">
        <v>2</v>
      </c>
      <c r="C42" s="33">
        <f>VLOOKUP(B42,Times!$A$2:$B$54,2)</f>
        <v>55</v>
      </c>
      <c r="D42" s="48"/>
      <c r="E42" s="49" t="s">
        <v>4</v>
      </c>
      <c r="F42" s="50"/>
      <c r="H42" s="211" t="s">
        <v>107</v>
      </c>
      <c r="I42" s="212"/>
    </row>
    <row r="43" spans="1:9">
      <c r="A43" s="25"/>
      <c r="B43" s="46" t="s">
        <v>50</v>
      </c>
      <c r="C43" s="47">
        <f>VLOOKUP(B43,Times!$A$2:$B$54,2)</f>
        <v>30</v>
      </c>
      <c r="D43" s="48"/>
      <c r="E43" s="49" t="s">
        <v>6</v>
      </c>
      <c r="F43" s="50"/>
      <c r="H43" s="211"/>
      <c r="I43" s="212"/>
    </row>
    <row r="44" spans="1:9">
      <c r="A44" s="25"/>
      <c r="B44" s="46" t="s">
        <v>7</v>
      </c>
      <c r="C44" s="47">
        <f>VLOOKUP(B44,Times!$A$2:$B$54,2)</f>
        <v>15</v>
      </c>
      <c r="D44" s="48"/>
      <c r="E44" s="49" t="s">
        <v>8</v>
      </c>
      <c r="F44" s="50"/>
      <c r="H44" s="211"/>
      <c r="I44" s="212"/>
    </row>
    <row r="45" spans="1:9">
      <c r="A45" s="25"/>
      <c r="B45" s="51" t="s">
        <v>9</v>
      </c>
      <c r="C45" s="35">
        <f>VLOOKUP(B45,Times!$A$2:$B$54,2)</f>
        <v>30</v>
      </c>
      <c r="E45" s="49" t="s">
        <v>10</v>
      </c>
      <c r="F45" s="50"/>
      <c r="H45" s="211"/>
      <c r="I45" s="212"/>
    </row>
    <row r="46" spans="1:9">
      <c r="A46" s="13"/>
      <c r="B46" s="36" t="s">
        <v>74</v>
      </c>
      <c r="C46" s="33">
        <f>VLOOKUP(B46,Times!$A$2:$B$54,2)</f>
        <v>55</v>
      </c>
      <c r="E46" s="52"/>
      <c r="F46" s="53"/>
      <c r="H46" s="213"/>
      <c r="I46" s="214"/>
    </row>
    <row r="47" spans="1:9">
      <c r="A47" s="13"/>
      <c r="B47" s="54" t="s">
        <v>143</v>
      </c>
      <c r="C47" s="29">
        <f>SUM(C41:C46)/60</f>
        <v>4.333333333333333</v>
      </c>
      <c r="D47" s="55"/>
      <c r="E47" s="37"/>
      <c r="F47" s="17">
        <v>1.5</v>
      </c>
      <c r="H47" s="18"/>
      <c r="I47" s="87">
        <v>0.5</v>
      </c>
    </row>
    <row r="48" spans="1:9">
      <c r="A48" s="13"/>
      <c r="B48" s="83"/>
      <c r="D48" s="55"/>
      <c r="E48" s="37"/>
      <c r="F48" s="225" t="s">
        <v>144</v>
      </c>
      <c r="G48" s="226"/>
      <c r="H48" s="226"/>
      <c r="I48" s="88">
        <f>SUM(C47:I47)</f>
        <v>6.333333333333333</v>
      </c>
    </row>
    <row r="49" spans="1:9">
      <c r="A49" s="13"/>
      <c r="B49" s="37"/>
      <c r="C49" s="29"/>
      <c r="D49" s="55"/>
      <c r="E49" s="37"/>
    </row>
    <row r="50" spans="1:9">
      <c r="A50" s="25"/>
      <c r="B50" s="219" t="s">
        <v>242</v>
      </c>
      <c r="C50" s="220"/>
      <c r="D50" s="220"/>
      <c r="E50" s="220"/>
      <c r="F50" s="220"/>
      <c r="G50" s="220"/>
      <c r="H50" s="217" t="s">
        <v>334</v>
      </c>
      <c r="I50" s="218"/>
    </row>
    <row r="51" spans="1:9" s="9" customFormat="1" ht="40.25" customHeight="1">
      <c r="A51" s="13"/>
      <c r="B51" s="231" t="s">
        <v>116</v>
      </c>
      <c r="C51" s="231"/>
      <c r="D51" s="231"/>
      <c r="E51" s="231"/>
      <c r="F51" s="231"/>
      <c r="G51" s="231"/>
      <c r="H51" s="231"/>
      <c r="I51" s="26"/>
    </row>
    <row r="52" spans="1:9">
      <c r="B52" s="31" t="s">
        <v>113</v>
      </c>
      <c r="C52" s="16"/>
      <c r="E52" s="31" t="s">
        <v>92</v>
      </c>
      <c r="F52" s="29"/>
    </row>
    <row r="53" spans="1:9" ht="29.5" customHeight="1">
      <c r="A53" s="13"/>
      <c r="B53" s="104" t="s">
        <v>114</v>
      </c>
      <c r="C53" s="55"/>
      <c r="D53" s="55"/>
      <c r="E53" s="255" t="s">
        <v>115</v>
      </c>
      <c r="F53" s="256"/>
    </row>
    <row r="54" spans="1:9">
      <c r="A54" s="13"/>
      <c r="B54" s="26"/>
      <c r="C54" s="55"/>
      <c r="D54" s="55"/>
      <c r="E54" s="37" t="s">
        <v>143</v>
      </c>
      <c r="F54" s="29">
        <v>3</v>
      </c>
    </row>
    <row r="55" spans="1:9">
      <c r="A55" s="13"/>
      <c r="B55" s="26"/>
      <c r="C55" s="55"/>
      <c r="D55" s="55"/>
      <c r="E55" s="37"/>
      <c r="F55" s="29"/>
    </row>
    <row r="56" spans="1:9">
      <c r="A56" s="25"/>
      <c r="B56" s="198" t="s">
        <v>243</v>
      </c>
      <c r="C56" s="199"/>
      <c r="D56" s="199"/>
      <c r="E56" s="199"/>
      <c r="F56" s="199"/>
      <c r="G56" s="199"/>
      <c r="H56" s="200" t="s">
        <v>336</v>
      </c>
      <c r="I56" s="201"/>
    </row>
    <row r="57" spans="1:9" ht="57" customHeight="1">
      <c r="A57" s="13"/>
      <c r="B57" s="230" t="s">
        <v>146</v>
      </c>
      <c r="C57" s="230"/>
      <c r="D57" s="230"/>
      <c r="E57" s="230"/>
      <c r="F57" s="230"/>
      <c r="G57" s="230"/>
      <c r="H57" s="230"/>
    </row>
    <row r="58" spans="1:9" ht="15.5" customHeight="1">
      <c r="A58" s="13"/>
      <c r="B58" s="208" t="s">
        <v>87</v>
      </c>
      <c r="C58" s="209"/>
      <c r="D58" s="209"/>
      <c r="E58" s="209"/>
      <c r="F58" s="210"/>
      <c r="H58" s="263" t="s">
        <v>101</v>
      </c>
      <c r="I58" s="264"/>
    </row>
    <row r="59" spans="1:9" ht="15.5" customHeight="1">
      <c r="A59" s="13"/>
      <c r="B59" s="186" t="s">
        <v>98</v>
      </c>
      <c r="C59" s="187"/>
      <c r="D59" s="187"/>
      <c r="E59" s="187"/>
      <c r="F59" s="188"/>
      <c r="H59" s="265"/>
      <c r="I59" s="266"/>
    </row>
    <row r="60" spans="1:9" ht="15.5" customHeight="1">
      <c r="A60" s="13"/>
      <c r="B60" s="186" t="s">
        <v>165</v>
      </c>
      <c r="C60" s="187"/>
      <c r="D60" s="187"/>
      <c r="E60" s="187"/>
      <c r="F60" s="188"/>
      <c r="H60" s="265"/>
      <c r="I60" s="266"/>
    </row>
    <row r="61" spans="1:9" ht="15.5" customHeight="1">
      <c r="A61" s="13"/>
      <c r="B61" s="186" t="s">
        <v>166</v>
      </c>
      <c r="C61" s="187"/>
      <c r="D61" s="187"/>
      <c r="E61" s="187"/>
      <c r="F61" s="188"/>
      <c r="H61" s="265"/>
      <c r="I61" s="266"/>
    </row>
    <row r="62" spans="1:9" ht="15.5" customHeight="1">
      <c r="A62" s="13"/>
      <c r="B62" s="186" t="s">
        <v>167</v>
      </c>
      <c r="C62" s="187"/>
      <c r="D62" s="187"/>
      <c r="E62" s="187"/>
      <c r="F62" s="188"/>
      <c r="H62" s="265"/>
      <c r="I62" s="266"/>
    </row>
    <row r="63" spans="1:9" ht="15.5" customHeight="1">
      <c r="A63" s="13"/>
      <c r="B63" s="186" t="s">
        <v>168</v>
      </c>
      <c r="C63" s="187"/>
      <c r="D63" s="187"/>
      <c r="E63" s="187"/>
      <c r="F63" s="188"/>
      <c r="H63" s="265"/>
      <c r="I63" s="266"/>
    </row>
    <row r="64" spans="1:9" ht="15.5" customHeight="1">
      <c r="A64" s="13"/>
      <c r="B64" s="186" t="s">
        <v>169</v>
      </c>
      <c r="C64" s="187"/>
      <c r="D64" s="187"/>
      <c r="E64" s="187"/>
      <c r="F64" s="188"/>
      <c r="H64" s="267"/>
      <c r="I64" s="268"/>
    </row>
    <row r="65" spans="1:9" ht="15.5" customHeight="1">
      <c r="A65" s="13"/>
      <c r="B65" s="204" t="s">
        <v>170</v>
      </c>
      <c r="C65" s="205"/>
      <c r="D65" s="205"/>
      <c r="E65" s="205"/>
      <c r="F65" s="206"/>
      <c r="H65" s="151"/>
      <c r="I65" s="43"/>
    </row>
    <row r="66" spans="1:9">
      <c r="B66" s="31" t="s">
        <v>91</v>
      </c>
      <c r="C66" s="16" t="s">
        <v>95</v>
      </c>
      <c r="E66" s="31" t="s">
        <v>92</v>
      </c>
      <c r="F66" s="29"/>
      <c r="H66" s="152"/>
      <c r="I66" s="153"/>
    </row>
    <row r="67" spans="1:9" ht="15.5" customHeight="1">
      <c r="A67" s="25"/>
      <c r="B67" s="57" t="s">
        <v>51</v>
      </c>
      <c r="C67" s="47">
        <f>VLOOKUP(B67,Times!$A$2:$B$54,2)</f>
        <v>25</v>
      </c>
      <c r="D67" s="48"/>
      <c r="E67" s="126" t="s">
        <v>11</v>
      </c>
      <c r="F67" s="45"/>
      <c r="G67" s="11"/>
      <c r="H67" s="152"/>
      <c r="I67" s="153"/>
    </row>
    <row r="68" spans="1:9" ht="15.5" customHeight="1">
      <c r="A68" s="25"/>
      <c r="B68" s="57" t="s">
        <v>52</v>
      </c>
      <c r="C68" s="47">
        <f>VLOOKUP(B68,Times!$A$2:$B$54,2)</f>
        <v>60</v>
      </c>
      <c r="D68" s="48"/>
      <c r="E68" s="125" t="s">
        <v>12</v>
      </c>
      <c r="F68" s="50"/>
      <c r="G68" s="11"/>
      <c r="H68" s="154"/>
      <c r="I68" s="155"/>
    </row>
    <row r="69" spans="1:9">
      <c r="A69" s="25"/>
      <c r="B69" s="34" t="s">
        <v>53</v>
      </c>
      <c r="C69" s="47">
        <f>VLOOKUP(B69,Times!$A$2:$B$54,2)</f>
        <v>45</v>
      </c>
      <c r="D69" s="48"/>
      <c r="E69" s="125" t="s">
        <v>14</v>
      </c>
      <c r="F69" s="50"/>
      <c r="G69" s="11"/>
      <c r="H69" s="184" t="s">
        <v>96</v>
      </c>
      <c r="I69" s="185"/>
    </row>
    <row r="70" spans="1:9">
      <c r="A70" s="25"/>
      <c r="B70" s="32" t="s">
        <v>13</v>
      </c>
      <c r="C70" s="47">
        <f>VLOOKUP(B70,Times!$A$2:$B$54,2)</f>
        <v>30</v>
      </c>
      <c r="D70" s="48"/>
      <c r="E70" s="125" t="s">
        <v>15</v>
      </c>
      <c r="F70" s="50"/>
      <c r="G70" s="11"/>
      <c r="H70" s="194" t="s">
        <v>108</v>
      </c>
      <c r="I70" s="108"/>
    </row>
    <row r="71" spans="1:9">
      <c r="A71" s="25"/>
      <c r="B71" s="57" t="s">
        <v>16</v>
      </c>
      <c r="C71" s="47">
        <f>VLOOKUP(B71,Times!$A$2:$B$54,2)</f>
        <v>35</v>
      </c>
      <c r="D71" s="48"/>
      <c r="E71" s="125" t="s">
        <v>16</v>
      </c>
      <c r="F71" s="50"/>
      <c r="G71" s="11"/>
      <c r="H71" s="194"/>
      <c r="I71" s="108"/>
    </row>
    <row r="72" spans="1:9">
      <c r="A72" s="25"/>
      <c r="B72" s="32" t="s">
        <v>17</v>
      </c>
      <c r="C72" s="47">
        <f>VLOOKUP(B72,Times!$A$2:$B$54,2)</f>
        <v>45</v>
      </c>
      <c r="D72" s="48"/>
      <c r="E72" s="124" t="s">
        <v>17</v>
      </c>
      <c r="F72" s="53"/>
      <c r="G72" s="11"/>
      <c r="H72" s="194"/>
      <c r="I72" s="108"/>
    </row>
    <row r="73" spans="1:9">
      <c r="A73" s="13"/>
      <c r="B73" s="37" t="s">
        <v>143</v>
      </c>
      <c r="C73" s="29">
        <f>SUM(C67:C72)/60</f>
        <v>4</v>
      </c>
      <c r="D73" s="55"/>
      <c r="E73" s="37" t="s">
        <v>143</v>
      </c>
      <c r="F73" s="17">
        <v>2</v>
      </c>
      <c r="I73" s="18">
        <v>0.5</v>
      </c>
    </row>
    <row r="74" spans="1:9" ht="15.5" customHeight="1">
      <c r="A74" s="13"/>
      <c r="B74" s="37"/>
      <c r="C74" s="29"/>
      <c r="D74" s="55"/>
      <c r="E74" s="37"/>
      <c r="F74" s="225" t="s">
        <v>144</v>
      </c>
      <c r="G74" s="226"/>
      <c r="H74" s="226"/>
      <c r="I74" s="88">
        <f>SUM(C73:I73)</f>
        <v>6.5</v>
      </c>
    </row>
    <row r="75" spans="1:9" ht="15.5" customHeight="1">
      <c r="A75" s="13"/>
      <c r="B75" s="37"/>
      <c r="C75" s="29"/>
      <c r="D75" s="55"/>
      <c r="E75" s="37"/>
      <c r="F75" s="99"/>
      <c r="G75" s="99"/>
      <c r="H75" s="99"/>
      <c r="I75" s="129"/>
    </row>
    <row r="76" spans="1:9">
      <c r="A76" s="25"/>
      <c r="B76" s="198" t="s">
        <v>244</v>
      </c>
      <c r="C76" s="199"/>
      <c r="D76" s="199"/>
      <c r="E76" s="199"/>
      <c r="F76" s="199"/>
      <c r="G76" s="199"/>
      <c r="H76" s="200" t="s">
        <v>337</v>
      </c>
      <c r="I76" s="201"/>
    </row>
    <row r="77" spans="1:9" s="9" customFormat="1" ht="45" customHeight="1">
      <c r="A77" s="13"/>
      <c r="B77" s="230" t="s">
        <v>147</v>
      </c>
      <c r="C77" s="230"/>
      <c r="D77" s="230"/>
      <c r="E77" s="230"/>
      <c r="F77" s="230"/>
      <c r="G77" s="230"/>
      <c r="H77" s="230"/>
      <c r="I77" s="85"/>
    </row>
    <row r="78" spans="1:9">
      <c r="A78" s="13"/>
      <c r="B78" s="208" t="s">
        <v>87</v>
      </c>
      <c r="C78" s="209"/>
      <c r="D78" s="209"/>
      <c r="E78" s="209"/>
      <c r="F78" s="210"/>
      <c r="H78" s="277" t="s">
        <v>94</v>
      </c>
      <c r="I78" s="278"/>
    </row>
    <row r="79" spans="1:9" ht="15.5" customHeight="1">
      <c r="A79" s="13"/>
      <c r="B79" s="186" t="s">
        <v>171</v>
      </c>
      <c r="C79" s="187"/>
      <c r="D79" s="187"/>
      <c r="E79" s="187"/>
      <c r="F79" s="188"/>
      <c r="H79" s="242" t="s">
        <v>109</v>
      </c>
      <c r="I79" s="243"/>
    </row>
    <row r="80" spans="1:9" ht="15.5" customHeight="1">
      <c r="A80" s="13"/>
      <c r="B80" s="186" t="s">
        <v>172</v>
      </c>
      <c r="C80" s="187"/>
      <c r="D80" s="187"/>
      <c r="E80" s="187"/>
      <c r="F80" s="188"/>
      <c r="H80" s="242"/>
      <c r="I80" s="243"/>
    </row>
    <row r="81" spans="1:9" ht="15.5" customHeight="1">
      <c r="A81" s="13"/>
      <c r="B81" s="186" t="s">
        <v>173</v>
      </c>
      <c r="C81" s="187"/>
      <c r="D81" s="187"/>
      <c r="E81" s="187"/>
      <c r="F81" s="188"/>
      <c r="H81" s="242"/>
      <c r="I81" s="243"/>
    </row>
    <row r="82" spans="1:9" ht="15.5" customHeight="1">
      <c r="A82" s="13"/>
      <c r="B82" s="186" t="s">
        <v>99</v>
      </c>
      <c r="C82" s="187"/>
      <c r="D82" s="187"/>
      <c r="E82" s="187"/>
      <c r="F82" s="188"/>
      <c r="H82" s="242"/>
      <c r="I82" s="243"/>
    </row>
    <row r="83" spans="1:9" ht="15.5" customHeight="1">
      <c r="A83" s="13"/>
      <c r="B83" s="204" t="s">
        <v>174</v>
      </c>
      <c r="C83" s="205"/>
      <c r="D83" s="205"/>
      <c r="E83" s="205"/>
      <c r="F83" s="206"/>
      <c r="H83" s="244"/>
      <c r="I83" s="245"/>
    </row>
    <row r="84" spans="1:9">
      <c r="B84" s="31" t="s">
        <v>91</v>
      </c>
      <c r="C84" s="16" t="s">
        <v>95</v>
      </c>
      <c r="E84" s="31" t="s">
        <v>92</v>
      </c>
      <c r="F84" s="29"/>
    </row>
    <row r="85" spans="1:9" ht="15.5" customHeight="1">
      <c r="A85" s="25"/>
      <c r="B85" s="51" t="s">
        <v>18</v>
      </c>
      <c r="C85" s="47">
        <f>VLOOKUP(B85,Times!$A$2:$B$54,2)</f>
        <v>40</v>
      </c>
      <c r="D85" s="48"/>
      <c r="E85" s="58" t="s">
        <v>19</v>
      </c>
      <c r="F85" s="45"/>
      <c r="H85" s="184" t="s">
        <v>96</v>
      </c>
      <c r="I85" s="185"/>
    </row>
    <row r="86" spans="1:9" ht="14.5" customHeight="1">
      <c r="A86" s="25"/>
      <c r="B86" s="32" t="s">
        <v>20</v>
      </c>
      <c r="C86" s="47">
        <f>VLOOKUP(B86,Times!$A$2:$B$54,2)</f>
        <v>30</v>
      </c>
      <c r="D86" s="48"/>
      <c r="E86" s="59" t="s">
        <v>26</v>
      </c>
      <c r="F86" s="50"/>
      <c r="H86" s="194" t="s">
        <v>108</v>
      </c>
      <c r="I86" s="195"/>
    </row>
    <row r="87" spans="1:9">
      <c r="A87" s="25"/>
      <c r="B87" s="57" t="s">
        <v>21</v>
      </c>
      <c r="C87" s="47">
        <f>VLOOKUP(B87,Times!$A$2:$B$54,2)</f>
        <v>40</v>
      </c>
      <c r="D87" s="48"/>
      <c r="E87" s="61"/>
      <c r="F87" s="50"/>
      <c r="H87" s="194"/>
      <c r="I87" s="195"/>
    </row>
    <row r="88" spans="1:9">
      <c r="A88" s="25"/>
      <c r="B88" s="57" t="s">
        <v>22</v>
      </c>
      <c r="C88" s="47">
        <f>VLOOKUP(B88,Times!$A$2:$B$54,2)</f>
        <v>60</v>
      </c>
      <c r="D88" s="48"/>
      <c r="E88" s="61"/>
      <c r="F88" s="50"/>
      <c r="H88" s="194"/>
      <c r="I88" s="195"/>
    </row>
    <row r="89" spans="1:9">
      <c r="A89" s="25"/>
      <c r="B89" s="57" t="s">
        <v>25</v>
      </c>
      <c r="C89" s="47">
        <f>VLOOKUP(B89,Times!$A$2:$B$54,2)</f>
        <v>45</v>
      </c>
      <c r="D89" s="48"/>
      <c r="E89" s="89"/>
      <c r="F89" s="50"/>
      <c r="H89" s="194"/>
      <c r="I89" s="195"/>
    </row>
    <row r="90" spans="1:9" ht="15.5" customHeight="1">
      <c r="A90" s="25"/>
      <c r="B90" s="57" t="s">
        <v>67</v>
      </c>
      <c r="C90" s="47">
        <f>VLOOKUP(B90,Times!$A$2:$B$54,2)</f>
        <v>30</v>
      </c>
      <c r="D90" s="48"/>
      <c r="E90" s="60"/>
      <c r="F90" s="53"/>
      <c r="H90" s="196"/>
      <c r="I90" s="197"/>
    </row>
    <row r="91" spans="1:9">
      <c r="A91" s="13"/>
      <c r="B91" s="37" t="s">
        <v>143</v>
      </c>
      <c r="C91" s="29">
        <f>SUM(C85:C90)/60</f>
        <v>4.083333333333333</v>
      </c>
      <c r="D91" s="48"/>
      <c r="E91" s="37"/>
      <c r="F91" s="29">
        <v>2</v>
      </c>
      <c r="H91" s="92"/>
      <c r="I91" s="18">
        <v>0.5</v>
      </c>
    </row>
    <row r="92" spans="1:9">
      <c r="A92" s="13"/>
      <c r="B92" s="37"/>
      <c r="C92" s="29"/>
      <c r="D92" s="48"/>
      <c r="E92" s="37"/>
      <c r="F92" s="225" t="s">
        <v>144</v>
      </c>
      <c r="G92" s="226"/>
      <c r="H92" s="226"/>
      <c r="I92" s="88">
        <f>SUM(C91:I91)</f>
        <v>6.583333333333333</v>
      </c>
    </row>
    <row r="93" spans="1:9">
      <c r="A93" s="13"/>
      <c r="B93" s="37"/>
      <c r="C93" s="29"/>
      <c r="D93" s="48"/>
      <c r="E93" s="37"/>
      <c r="F93" s="29"/>
    </row>
    <row r="94" spans="1:9" ht="15.5" customHeight="1">
      <c r="A94" s="13"/>
      <c r="B94" s="276" t="s">
        <v>335</v>
      </c>
      <c r="C94" s="276"/>
      <c r="D94" s="276"/>
      <c r="E94" s="276"/>
      <c r="F94" s="276"/>
      <c r="G94" s="276"/>
      <c r="H94" s="276"/>
      <c r="I94" s="276"/>
    </row>
    <row r="95" spans="1:9">
      <c r="A95" s="25"/>
      <c r="B95" s="219" t="s">
        <v>245</v>
      </c>
      <c r="C95" s="220"/>
      <c r="D95" s="220"/>
      <c r="E95" s="220"/>
      <c r="F95" s="220"/>
      <c r="G95" s="220"/>
      <c r="H95" s="217" t="s">
        <v>338</v>
      </c>
      <c r="I95" s="218"/>
    </row>
    <row r="96" spans="1:9" s="9" customFormat="1">
      <c r="A96" s="13"/>
      <c r="B96" s="252" t="s">
        <v>118</v>
      </c>
      <c r="C96" s="252"/>
      <c r="D96" s="252"/>
      <c r="E96" s="252"/>
      <c r="F96" s="252"/>
      <c r="G96" s="252"/>
      <c r="H96" s="252"/>
      <c r="I96" s="26"/>
    </row>
    <row r="97" spans="1:9" s="9" customFormat="1">
      <c r="A97" s="13"/>
      <c r="B97" s="31" t="s">
        <v>113</v>
      </c>
      <c r="C97" s="16"/>
      <c r="D97" s="16"/>
      <c r="E97" s="31" t="s">
        <v>92</v>
      </c>
      <c r="F97" s="103"/>
      <c r="G97" s="103"/>
      <c r="H97" s="103"/>
      <c r="I97" s="26"/>
    </row>
    <row r="98" spans="1:9" ht="26.5" customHeight="1">
      <c r="A98" s="13"/>
      <c r="B98" s="269" t="s">
        <v>117</v>
      </c>
      <c r="C98" s="254"/>
      <c r="D98" s="55"/>
      <c r="E98" s="255" t="s">
        <v>85</v>
      </c>
      <c r="F98" s="256"/>
    </row>
    <row r="99" spans="1:9">
      <c r="A99" s="13"/>
      <c r="B99" s="26"/>
      <c r="C99" s="55"/>
      <c r="D99" s="55"/>
      <c r="E99" s="63" t="s">
        <v>143</v>
      </c>
      <c r="F99" s="29">
        <v>3</v>
      </c>
    </row>
    <row r="100" spans="1:9">
      <c r="A100" s="13"/>
      <c r="B100" s="26"/>
      <c r="C100" s="55"/>
      <c r="D100" s="55"/>
      <c r="E100" s="63"/>
      <c r="F100" s="29"/>
    </row>
    <row r="101" spans="1:9">
      <c r="A101" s="25"/>
      <c r="B101" s="198" t="s">
        <v>246</v>
      </c>
      <c r="C101" s="199"/>
      <c r="D101" s="199"/>
      <c r="E101" s="199"/>
      <c r="F101" s="199"/>
      <c r="G101" s="199"/>
      <c r="H101" s="200" t="s">
        <v>339</v>
      </c>
      <c r="I101" s="201"/>
    </row>
    <row r="102" spans="1:9" s="9" customFormat="1" ht="43.75" customHeight="1">
      <c r="A102" s="13"/>
      <c r="B102" s="230" t="s">
        <v>324</v>
      </c>
      <c r="C102" s="230"/>
      <c r="D102" s="230"/>
      <c r="E102" s="230"/>
      <c r="F102" s="230"/>
      <c r="G102" s="230"/>
      <c r="H102" s="230"/>
      <c r="I102" s="85"/>
    </row>
    <row r="103" spans="1:9">
      <c r="A103" s="13"/>
      <c r="B103" s="227" t="s">
        <v>87</v>
      </c>
      <c r="C103" s="228"/>
      <c r="D103" s="228"/>
      <c r="E103" s="228"/>
      <c r="F103" s="229"/>
      <c r="H103" s="240" t="s">
        <v>102</v>
      </c>
      <c r="I103" s="241"/>
    </row>
    <row r="104" spans="1:9" ht="15.5" customHeight="1">
      <c r="A104" s="13"/>
      <c r="B104" s="222" t="s">
        <v>175</v>
      </c>
      <c r="C104" s="223"/>
      <c r="D104" s="223"/>
      <c r="E104" s="223"/>
      <c r="F104" s="224"/>
      <c r="H104" s="242" t="s">
        <v>110</v>
      </c>
      <c r="I104" s="243"/>
    </row>
    <row r="105" spans="1:9" ht="15.5" customHeight="1">
      <c r="A105" s="13"/>
      <c r="B105" s="222" t="s">
        <v>176</v>
      </c>
      <c r="C105" s="223"/>
      <c r="D105" s="223"/>
      <c r="E105" s="223"/>
      <c r="F105" s="224"/>
      <c r="H105" s="242"/>
      <c r="I105" s="243"/>
    </row>
    <row r="106" spans="1:9">
      <c r="A106" s="13"/>
      <c r="B106" s="222" t="s">
        <v>177</v>
      </c>
      <c r="C106" s="223"/>
      <c r="D106" s="223"/>
      <c r="E106" s="223"/>
      <c r="F106" s="224"/>
      <c r="H106" s="242"/>
      <c r="I106" s="243"/>
    </row>
    <row r="107" spans="1:9" ht="15.5" customHeight="1">
      <c r="A107" s="13"/>
      <c r="B107" s="222" t="s">
        <v>178</v>
      </c>
      <c r="C107" s="223"/>
      <c r="D107" s="223"/>
      <c r="E107" s="223"/>
      <c r="F107" s="224"/>
      <c r="H107" s="242"/>
      <c r="I107" s="243"/>
    </row>
    <row r="108" spans="1:9" ht="15.5" customHeight="1">
      <c r="A108" s="13"/>
      <c r="B108" s="222" t="s">
        <v>179</v>
      </c>
      <c r="C108" s="223"/>
      <c r="D108" s="223"/>
      <c r="E108" s="223"/>
      <c r="F108" s="224"/>
      <c r="H108" s="242"/>
      <c r="I108" s="243"/>
    </row>
    <row r="109" spans="1:9">
      <c r="A109" s="13"/>
      <c r="B109" s="222" t="s">
        <v>180</v>
      </c>
      <c r="C109" s="223"/>
      <c r="D109" s="223"/>
      <c r="E109" s="223"/>
      <c r="F109" s="224"/>
      <c r="H109" s="242"/>
      <c r="I109" s="243"/>
    </row>
    <row r="110" spans="1:9">
      <c r="A110" s="13"/>
      <c r="B110" s="279"/>
      <c r="C110" s="280"/>
      <c r="D110" s="280"/>
      <c r="E110" s="280"/>
      <c r="F110" s="281"/>
      <c r="H110" s="242"/>
      <c r="I110" s="243"/>
    </row>
    <row r="111" spans="1:9">
      <c r="C111" s="18"/>
      <c r="E111" s="18"/>
      <c r="F111" s="29"/>
      <c r="H111" s="244"/>
      <c r="I111" s="245"/>
    </row>
    <row r="112" spans="1:9">
      <c r="B112" s="31" t="s">
        <v>91</v>
      </c>
      <c r="C112" s="86" t="s">
        <v>95</v>
      </c>
      <c r="E112" s="31" t="s">
        <v>92</v>
      </c>
      <c r="F112" s="29"/>
      <c r="H112" s="94"/>
      <c r="I112" s="93"/>
    </row>
    <row r="113" spans="1:9" ht="15.5" customHeight="1">
      <c r="A113" s="13"/>
      <c r="B113" s="57" t="s">
        <v>23</v>
      </c>
      <c r="C113" s="47">
        <f>VLOOKUP(B113,Times!$A$2:$B$54,2)</f>
        <v>45</v>
      </c>
      <c r="E113" s="58" t="s">
        <v>78</v>
      </c>
      <c r="F113" s="45"/>
      <c r="H113" s="246" t="s">
        <v>96</v>
      </c>
      <c r="I113" s="247"/>
    </row>
    <row r="114" spans="1:9" ht="15.5" customHeight="1">
      <c r="A114" s="13"/>
      <c r="B114" s="57" t="s">
        <v>24</v>
      </c>
      <c r="C114" s="47">
        <f>VLOOKUP(B114,Times!$A$2:$B$54,2)</f>
        <v>60</v>
      </c>
      <c r="E114" s="59" t="s">
        <v>27</v>
      </c>
      <c r="F114" s="50"/>
      <c r="H114" s="248" t="s">
        <v>103</v>
      </c>
      <c r="I114" s="249"/>
    </row>
    <row r="115" spans="1:9">
      <c r="A115" s="25"/>
      <c r="B115" s="32" t="s">
        <v>27</v>
      </c>
      <c r="C115" s="47">
        <f>VLOOKUP(B115,Times!$A$2:$B$54,2)</f>
        <v>40</v>
      </c>
      <c r="D115" s="48"/>
      <c r="E115" s="59" t="s">
        <v>28</v>
      </c>
      <c r="F115" s="50"/>
      <c r="H115" s="248"/>
      <c r="I115" s="249"/>
    </row>
    <row r="116" spans="1:9">
      <c r="A116" s="25"/>
      <c r="B116" s="32" t="s">
        <v>28</v>
      </c>
      <c r="C116" s="47">
        <f>VLOOKUP(B116,Times!$A$2:$B$54,2)</f>
        <v>30</v>
      </c>
      <c r="D116" s="48"/>
      <c r="E116" s="59" t="s">
        <v>29</v>
      </c>
      <c r="F116" s="50"/>
      <c r="H116" s="248"/>
      <c r="I116" s="249"/>
    </row>
    <row r="117" spans="1:9">
      <c r="A117" s="25"/>
      <c r="B117" s="57" t="s">
        <v>68</v>
      </c>
      <c r="C117" s="47">
        <f>VLOOKUP(B117,Times!$A$2:$B$54,2)</f>
        <v>20</v>
      </c>
      <c r="D117" s="48"/>
      <c r="E117" s="59" t="s">
        <v>30</v>
      </c>
      <c r="F117" s="50"/>
      <c r="H117" s="248"/>
      <c r="I117" s="249"/>
    </row>
    <row r="118" spans="1:9">
      <c r="A118" s="25"/>
      <c r="B118" s="57" t="s">
        <v>69</v>
      </c>
      <c r="C118" s="47">
        <f>VLOOKUP(B118,Times!$A$2:$B$54,2)</f>
        <v>20</v>
      </c>
      <c r="D118" s="48"/>
      <c r="E118" s="56" t="s">
        <v>32</v>
      </c>
      <c r="F118" s="53"/>
      <c r="H118" s="250"/>
      <c r="I118" s="251"/>
    </row>
    <row r="119" spans="1:9">
      <c r="A119" s="13"/>
      <c r="B119" s="63" t="s">
        <v>143</v>
      </c>
      <c r="C119" s="29">
        <f>SUM(C113:C118)/60</f>
        <v>3.5833333333333335</v>
      </c>
      <c r="D119" s="48"/>
      <c r="E119" s="63"/>
      <c r="F119" s="29">
        <v>2</v>
      </c>
      <c r="H119" s="18"/>
      <c r="I119" s="91">
        <v>1</v>
      </c>
    </row>
    <row r="120" spans="1:9">
      <c r="A120" s="13"/>
      <c r="B120" s="63"/>
      <c r="C120" s="29"/>
      <c r="D120" s="48"/>
      <c r="E120" s="63"/>
      <c r="F120" s="225" t="s">
        <v>144</v>
      </c>
      <c r="G120" s="226"/>
      <c r="H120" s="226"/>
      <c r="I120" s="88">
        <f>SUM(C119:I119)</f>
        <v>6.5833333333333339</v>
      </c>
    </row>
    <row r="121" spans="1:9" ht="10.25" customHeight="1">
      <c r="A121" s="13"/>
      <c r="B121" s="63"/>
      <c r="C121" s="29"/>
      <c r="D121" s="48"/>
      <c r="E121" s="63"/>
      <c r="F121" s="29"/>
    </row>
    <row r="122" spans="1:9">
      <c r="A122" s="25"/>
      <c r="B122" s="219" t="s">
        <v>247</v>
      </c>
      <c r="C122" s="220"/>
      <c r="D122" s="220"/>
      <c r="E122" s="220"/>
      <c r="F122" s="220"/>
      <c r="G122" s="220"/>
      <c r="H122" s="217" t="s">
        <v>340</v>
      </c>
      <c r="I122" s="218"/>
    </row>
    <row r="123" spans="1:9" s="9" customFormat="1">
      <c r="A123" s="13"/>
      <c r="B123" s="252" t="s">
        <v>121</v>
      </c>
      <c r="C123" s="252"/>
      <c r="D123" s="252"/>
      <c r="E123" s="252"/>
      <c r="F123" s="252"/>
      <c r="G123" s="252"/>
      <c r="H123" s="252"/>
      <c r="I123" s="26"/>
    </row>
    <row r="124" spans="1:9" s="9" customFormat="1">
      <c r="A124" s="13"/>
      <c r="B124" s="31" t="s">
        <v>113</v>
      </c>
      <c r="C124" s="16"/>
      <c r="D124" s="16"/>
      <c r="E124" s="31" t="s">
        <v>92</v>
      </c>
      <c r="F124" s="103"/>
      <c r="G124" s="103"/>
      <c r="H124" s="103"/>
      <c r="I124" s="26"/>
    </row>
    <row r="125" spans="1:9" ht="26.5" customHeight="1">
      <c r="A125" s="13"/>
      <c r="B125" s="269" t="s">
        <v>119</v>
      </c>
      <c r="C125" s="254"/>
      <c r="D125" s="55"/>
      <c r="E125" s="255" t="s">
        <v>86</v>
      </c>
      <c r="F125" s="256"/>
    </row>
    <row r="126" spans="1:9">
      <c r="A126" s="13"/>
      <c r="B126" s="26"/>
      <c r="C126" s="55"/>
      <c r="D126" s="55"/>
      <c r="E126" s="63" t="s">
        <v>143</v>
      </c>
      <c r="F126" s="29">
        <v>3</v>
      </c>
    </row>
    <row r="127" spans="1:9">
      <c r="A127" s="13"/>
      <c r="B127" s="26"/>
      <c r="C127" s="55"/>
      <c r="D127" s="55"/>
      <c r="E127" s="63"/>
      <c r="F127" s="29"/>
    </row>
    <row r="128" spans="1:9">
      <c r="A128" s="25"/>
      <c r="B128" s="198" t="s">
        <v>267</v>
      </c>
      <c r="C128" s="199"/>
      <c r="D128" s="199"/>
      <c r="E128" s="199"/>
      <c r="F128" s="199"/>
      <c r="G128" s="199"/>
      <c r="H128" s="200" t="s">
        <v>342</v>
      </c>
      <c r="I128" s="201"/>
    </row>
    <row r="129" spans="1:9" s="9" customFormat="1" ht="43.75" customHeight="1">
      <c r="A129" s="13"/>
      <c r="B129" s="207" t="s">
        <v>203</v>
      </c>
      <c r="C129" s="207"/>
      <c r="D129" s="207"/>
      <c r="E129" s="207"/>
      <c r="F129" s="207"/>
      <c r="G129" s="207"/>
      <c r="H129" s="207"/>
      <c r="I129" s="85"/>
    </row>
    <row r="130" spans="1:9">
      <c r="A130" s="13"/>
      <c r="B130" s="208" t="s">
        <v>87</v>
      </c>
      <c r="C130" s="209"/>
      <c r="D130" s="209"/>
      <c r="E130" s="209"/>
      <c r="F130" s="210"/>
      <c r="H130" s="184" t="s">
        <v>94</v>
      </c>
      <c r="I130" s="185"/>
    </row>
    <row r="131" spans="1:9" ht="15.5" customHeight="1">
      <c r="A131" s="13"/>
      <c r="B131" s="186" t="s">
        <v>132</v>
      </c>
      <c r="C131" s="187"/>
      <c r="D131" s="187"/>
      <c r="E131" s="187"/>
      <c r="F131" s="188"/>
      <c r="H131" s="192" t="s">
        <v>139</v>
      </c>
      <c r="I131" s="193"/>
    </row>
    <row r="132" spans="1:9">
      <c r="A132" s="13"/>
      <c r="B132" s="186" t="s">
        <v>131</v>
      </c>
      <c r="C132" s="187"/>
      <c r="D132" s="187"/>
      <c r="E132" s="187"/>
      <c r="F132" s="188"/>
      <c r="H132" s="194"/>
      <c r="I132" s="195"/>
    </row>
    <row r="133" spans="1:9">
      <c r="A133" s="13"/>
      <c r="B133" s="186" t="s">
        <v>135</v>
      </c>
      <c r="C133" s="187"/>
      <c r="D133" s="187"/>
      <c r="E133" s="187"/>
      <c r="F133" s="188"/>
      <c r="H133" s="194"/>
      <c r="I133" s="195"/>
    </row>
    <row r="134" spans="1:9">
      <c r="A134" s="13"/>
      <c r="B134" s="186" t="s">
        <v>134</v>
      </c>
      <c r="C134" s="187"/>
      <c r="D134" s="187"/>
      <c r="E134" s="187"/>
      <c r="F134" s="188"/>
      <c r="H134" s="194"/>
      <c r="I134" s="195"/>
    </row>
    <row r="135" spans="1:9">
      <c r="A135" s="13"/>
      <c r="B135" s="186" t="s">
        <v>133</v>
      </c>
      <c r="C135" s="187"/>
      <c r="D135" s="187"/>
      <c r="E135" s="187"/>
      <c r="F135" s="188"/>
      <c r="H135" s="194"/>
      <c r="I135" s="195"/>
    </row>
    <row r="136" spans="1:9">
      <c r="A136" s="13"/>
      <c r="B136" s="186" t="s">
        <v>190</v>
      </c>
      <c r="C136" s="187"/>
      <c r="D136" s="187"/>
      <c r="E136" s="187"/>
      <c r="F136" s="188"/>
      <c r="H136" s="196"/>
      <c r="I136" s="197"/>
    </row>
    <row r="137" spans="1:9">
      <c r="A137" s="13"/>
      <c r="B137" s="186" t="s">
        <v>136</v>
      </c>
      <c r="C137" s="187"/>
      <c r="D137" s="187"/>
      <c r="E137" s="187"/>
      <c r="F137" s="188"/>
    </row>
    <row r="138" spans="1:9">
      <c r="A138" s="13"/>
      <c r="B138" s="204" t="s">
        <v>325</v>
      </c>
      <c r="C138" s="205"/>
      <c r="D138" s="205"/>
      <c r="E138" s="205"/>
      <c r="F138" s="206"/>
    </row>
    <row r="139" spans="1:9">
      <c r="B139" s="31" t="s">
        <v>91</v>
      </c>
      <c r="C139" s="16" t="s">
        <v>95</v>
      </c>
      <c r="E139" s="31" t="s">
        <v>92</v>
      </c>
      <c r="F139" s="29"/>
    </row>
    <row r="140" spans="1:9">
      <c r="A140" s="25"/>
      <c r="B140" s="84" t="s">
        <v>34</v>
      </c>
      <c r="C140" s="67">
        <f>VLOOKUP(B140,Times!$A$2:$B$54,2)</f>
        <v>25</v>
      </c>
      <c r="E140" s="58" t="s">
        <v>34</v>
      </c>
      <c r="F140" s="45"/>
      <c r="H140" s="184" t="s">
        <v>96</v>
      </c>
      <c r="I140" s="185"/>
    </row>
    <row r="141" spans="1:9">
      <c r="A141" s="25"/>
      <c r="B141" s="57" t="s">
        <v>70</v>
      </c>
      <c r="C141" s="67">
        <f>VLOOKUP(B141,Times!$A$2:$B$54,2)</f>
        <v>20</v>
      </c>
      <c r="E141" s="59" t="s">
        <v>35</v>
      </c>
      <c r="F141" s="50"/>
      <c r="H141" s="194" t="s">
        <v>112</v>
      </c>
      <c r="I141" s="195"/>
    </row>
    <row r="142" spans="1:9">
      <c r="A142" s="25"/>
      <c r="B142" s="57" t="s">
        <v>36</v>
      </c>
      <c r="C142" s="67">
        <f>VLOOKUP(B142,Times!$A$2:$B$54,2)</f>
        <v>60</v>
      </c>
      <c r="E142" s="59" t="s">
        <v>36</v>
      </c>
      <c r="F142" s="50"/>
      <c r="H142" s="194"/>
      <c r="I142" s="195"/>
    </row>
    <row r="143" spans="1:9">
      <c r="A143" s="25"/>
      <c r="B143" s="57" t="s">
        <v>71</v>
      </c>
      <c r="C143" s="67">
        <f>VLOOKUP(B143,Times!$A$2:$B$54,2)</f>
        <v>20</v>
      </c>
      <c r="E143" s="59" t="s">
        <v>37</v>
      </c>
      <c r="F143" s="50"/>
      <c r="H143" s="194"/>
      <c r="I143" s="195"/>
    </row>
    <row r="144" spans="1:9">
      <c r="A144" s="25"/>
      <c r="B144" s="57" t="s">
        <v>31</v>
      </c>
      <c r="C144" s="67">
        <f>VLOOKUP(B144,Times!$A$2:$B$54,2)</f>
        <v>30</v>
      </c>
      <c r="E144" s="56" t="s">
        <v>31</v>
      </c>
      <c r="F144" s="53"/>
      <c r="H144" s="196"/>
      <c r="I144" s="197"/>
    </row>
    <row r="145" spans="1:9">
      <c r="A145" s="13"/>
      <c r="B145" s="37" t="s">
        <v>143</v>
      </c>
      <c r="C145" s="29">
        <f>SUM(C140:C144)/60</f>
        <v>2.5833333333333335</v>
      </c>
      <c r="E145" s="37" t="s">
        <v>143</v>
      </c>
      <c r="F145" s="17">
        <v>2</v>
      </c>
      <c r="I145" s="17">
        <v>0</v>
      </c>
    </row>
    <row r="146" spans="1:9">
      <c r="A146" s="13"/>
      <c r="B146" s="37"/>
      <c r="C146" s="29"/>
      <c r="E146" s="37"/>
      <c r="F146" s="225" t="s">
        <v>144</v>
      </c>
      <c r="G146" s="226"/>
      <c r="H146" s="226"/>
      <c r="I146" s="98">
        <f>SUM(C145:I145)</f>
        <v>4.5833333333333339</v>
      </c>
    </row>
    <row r="147" spans="1:9">
      <c r="A147" s="13"/>
      <c r="B147" s="37"/>
      <c r="C147" s="29"/>
      <c r="E147" s="37"/>
    </row>
    <row r="148" spans="1:9">
      <c r="A148" s="25"/>
      <c r="B148" s="198" t="s">
        <v>263</v>
      </c>
      <c r="C148" s="199"/>
      <c r="D148" s="199"/>
      <c r="E148" s="199"/>
      <c r="F148" s="199"/>
      <c r="G148" s="199"/>
      <c r="H148" s="200" t="s">
        <v>343</v>
      </c>
      <c r="I148" s="201"/>
    </row>
    <row r="149" spans="1:9" s="9" customFormat="1" ht="45" customHeight="1">
      <c r="A149" s="13"/>
      <c r="B149" s="207" t="s">
        <v>326</v>
      </c>
      <c r="C149" s="207"/>
      <c r="D149" s="207"/>
      <c r="E149" s="207"/>
      <c r="F149" s="207"/>
      <c r="G149" s="207"/>
      <c r="H149" s="207"/>
      <c r="I149" s="85"/>
    </row>
    <row r="150" spans="1:9">
      <c r="A150" s="13"/>
      <c r="B150" s="208" t="s">
        <v>87</v>
      </c>
      <c r="C150" s="209"/>
      <c r="D150" s="209"/>
      <c r="E150" s="209"/>
      <c r="F150" s="210"/>
      <c r="H150" s="184" t="s">
        <v>94</v>
      </c>
      <c r="I150" s="185"/>
    </row>
    <row r="151" spans="1:9" ht="15.5" customHeight="1">
      <c r="A151" s="13"/>
      <c r="B151" s="186" t="s">
        <v>327</v>
      </c>
      <c r="C151" s="187"/>
      <c r="D151" s="187"/>
      <c r="E151" s="187"/>
      <c r="F151" s="188"/>
      <c r="H151" s="232" t="s">
        <v>191</v>
      </c>
      <c r="I151" s="233"/>
    </row>
    <row r="152" spans="1:9">
      <c r="A152" s="13"/>
      <c r="B152" s="234" t="s">
        <v>198</v>
      </c>
      <c r="C152" s="235"/>
      <c r="D152" s="235"/>
      <c r="E152" s="235"/>
      <c r="F152" s="236"/>
      <c r="H152" s="232"/>
      <c r="I152" s="233"/>
    </row>
    <row r="153" spans="1:9" ht="15" customHeight="1">
      <c r="A153" s="13"/>
      <c r="B153" s="186" t="s">
        <v>197</v>
      </c>
      <c r="C153" s="187"/>
      <c r="D153" s="187"/>
      <c r="E153" s="187"/>
      <c r="F153" s="188"/>
      <c r="H153" s="232"/>
      <c r="I153" s="233"/>
    </row>
    <row r="154" spans="1:9">
      <c r="A154" s="13"/>
      <c r="B154" s="186" t="s">
        <v>196</v>
      </c>
      <c r="C154" s="187"/>
      <c r="D154" s="187"/>
      <c r="E154" s="187"/>
      <c r="F154" s="188"/>
      <c r="H154" s="232"/>
      <c r="I154" s="233"/>
    </row>
    <row r="155" spans="1:9">
      <c r="A155" s="13"/>
      <c r="B155" s="186" t="s">
        <v>195</v>
      </c>
      <c r="C155" s="187"/>
      <c r="D155" s="187"/>
      <c r="E155" s="187"/>
      <c r="F155" s="188"/>
      <c r="H155" s="232"/>
      <c r="I155" s="233"/>
    </row>
    <row r="156" spans="1:9">
      <c r="A156" s="13"/>
      <c r="B156" s="186" t="s">
        <v>194</v>
      </c>
      <c r="C156" s="187"/>
      <c r="D156" s="187"/>
      <c r="E156" s="187"/>
      <c r="F156" s="188"/>
      <c r="H156" s="232"/>
      <c r="I156" s="233"/>
    </row>
    <row r="157" spans="1:9">
      <c r="A157" s="13"/>
      <c r="B157" s="204" t="s">
        <v>193</v>
      </c>
      <c r="C157" s="205"/>
      <c r="D157" s="205"/>
      <c r="E157" s="205"/>
      <c r="F157" s="206"/>
      <c r="H157" s="151"/>
      <c r="I157" s="43"/>
    </row>
    <row r="158" spans="1:9">
      <c r="B158" s="31" t="s">
        <v>91</v>
      </c>
      <c r="C158" s="16" t="s">
        <v>95</v>
      </c>
      <c r="E158" s="31" t="s">
        <v>92</v>
      </c>
      <c r="F158" s="29"/>
      <c r="H158" s="152"/>
      <c r="I158" s="153"/>
    </row>
    <row r="159" spans="1:9">
      <c r="A159" s="25"/>
      <c r="B159" s="100" t="s">
        <v>38</v>
      </c>
      <c r="C159" s="67">
        <f>VLOOKUP(B159,Times!$A$2:$B$54,2)</f>
        <v>30</v>
      </c>
      <c r="E159" s="58" t="s">
        <v>38</v>
      </c>
      <c r="F159" s="45"/>
      <c r="H159" s="152"/>
      <c r="I159" s="153"/>
    </row>
    <row r="160" spans="1:9">
      <c r="A160" s="25"/>
      <c r="B160" s="32" t="s">
        <v>39</v>
      </c>
      <c r="C160" s="67">
        <f>VLOOKUP(B160,Times!$A$2:$B$54,2)</f>
        <v>45</v>
      </c>
      <c r="E160" s="59" t="s">
        <v>39</v>
      </c>
      <c r="F160" s="50"/>
      <c r="H160" s="154"/>
      <c r="I160" s="155"/>
    </row>
    <row r="161" spans="1:9">
      <c r="A161" s="25"/>
      <c r="B161" s="32" t="s">
        <v>40</v>
      </c>
      <c r="C161" s="67">
        <f>VLOOKUP(B161,Times!$A$2:$B$54,2)</f>
        <v>45</v>
      </c>
      <c r="E161" s="56" t="s">
        <v>40</v>
      </c>
      <c r="F161" s="53"/>
      <c r="H161" s="184" t="s">
        <v>96</v>
      </c>
      <c r="I161" s="185"/>
    </row>
    <row r="162" spans="1:9">
      <c r="A162" s="13"/>
      <c r="B162" s="26"/>
      <c r="C162" s="29">
        <f>SUM(C159:C161)/60</f>
        <v>2</v>
      </c>
      <c r="D162" s="55"/>
      <c r="F162" s="17">
        <v>1.5</v>
      </c>
      <c r="H162" s="109" t="s">
        <v>112</v>
      </c>
      <c r="I162" s="110"/>
    </row>
    <row r="163" spans="1:9">
      <c r="A163" s="13"/>
      <c r="B163" s="26"/>
      <c r="C163" s="29"/>
      <c r="D163" s="55"/>
      <c r="I163" s="17">
        <v>0</v>
      </c>
    </row>
    <row r="164" spans="1:9">
      <c r="A164" s="13"/>
      <c r="B164" s="26"/>
      <c r="C164" s="29"/>
      <c r="D164" s="55"/>
      <c r="F164" s="225" t="s">
        <v>144</v>
      </c>
      <c r="G164" s="226"/>
      <c r="H164" s="226"/>
      <c r="I164" s="98">
        <f>SUM(C162:I162)</f>
        <v>3.5</v>
      </c>
    </row>
    <row r="165" spans="1:9">
      <c r="A165" s="13"/>
      <c r="B165" s="26"/>
      <c r="C165" s="29"/>
      <c r="D165" s="55"/>
      <c r="F165" s="99"/>
      <c r="G165" s="99"/>
      <c r="H165" s="99"/>
      <c r="I165" s="107"/>
    </row>
    <row r="166" spans="1:9">
      <c r="A166" s="13"/>
      <c r="B166" s="219" t="s">
        <v>260</v>
      </c>
      <c r="C166" s="220"/>
      <c r="D166" s="220"/>
      <c r="E166" s="220"/>
      <c r="F166" s="220"/>
      <c r="G166" s="220"/>
      <c r="H166" s="284" t="s">
        <v>341</v>
      </c>
      <c r="I166" s="285"/>
    </row>
    <row r="167" spans="1:9">
      <c r="A167" s="13"/>
      <c r="B167" s="252" t="s">
        <v>122</v>
      </c>
      <c r="C167" s="252"/>
      <c r="D167" s="252"/>
      <c r="E167" s="252"/>
      <c r="F167" s="252"/>
      <c r="G167" s="252"/>
      <c r="H167" s="252"/>
      <c r="I167" s="252"/>
    </row>
    <row r="168" spans="1:9" s="9" customFormat="1">
      <c r="A168" s="13"/>
      <c r="B168" s="31" t="s">
        <v>120</v>
      </c>
      <c r="C168" s="16"/>
      <c r="D168" s="16"/>
      <c r="E168" s="31" t="s">
        <v>92</v>
      </c>
      <c r="F168" s="103"/>
      <c r="G168" s="103"/>
      <c r="H168" s="103"/>
      <c r="I168" s="26"/>
    </row>
    <row r="169" spans="1:9" ht="33" customHeight="1">
      <c r="A169" s="13"/>
      <c r="B169" s="282" t="s">
        <v>202</v>
      </c>
      <c r="C169" s="283"/>
      <c r="D169" s="55"/>
      <c r="E169" s="255" t="s">
        <v>201</v>
      </c>
      <c r="F169" s="256"/>
    </row>
    <row r="170" spans="1:9">
      <c r="A170" s="13"/>
      <c r="B170" s="26"/>
      <c r="C170" s="29"/>
      <c r="D170" s="55"/>
      <c r="E170" s="37" t="s">
        <v>143</v>
      </c>
      <c r="F170" s="149">
        <v>2</v>
      </c>
      <c r="G170" s="99"/>
      <c r="H170" s="99"/>
      <c r="I170" s="107"/>
    </row>
    <row r="171" spans="1:9">
      <c r="A171" s="13"/>
      <c r="B171" s="9"/>
      <c r="C171" s="15" t="s">
        <v>200</v>
      </c>
      <c r="E171" s="74"/>
    </row>
    <row r="172" spans="1:9">
      <c r="A172" s="13"/>
      <c r="B172" s="75" t="s">
        <v>43</v>
      </c>
      <c r="C172" s="27">
        <f>C26+C47+C73+C91+C119+C145+C162</f>
        <v>23.333333333333329</v>
      </c>
      <c r="E172" s="76"/>
    </row>
    <row r="173" spans="1:9">
      <c r="A173" s="13"/>
      <c r="B173" s="77" t="s">
        <v>44</v>
      </c>
      <c r="C173" s="27">
        <f>F9+F26+F47+F73+F91+F119+F145+F162</f>
        <v>14</v>
      </c>
      <c r="E173" s="78"/>
    </row>
    <row r="174" spans="1:9">
      <c r="A174" s="13"/>
      <c r="B174" s="79" t="s">
        <v>45</v>
      </c>
      <c r="C174" s="27">
        <f>F54+F99+F126+F170</f>
        <v>11</v>
      </c>
      <c r="E174" s="78"/>
    </row>
    <row r="175" spans="1:9">
      <c r="A175" s="13"/>
      <c r="B175" s="80" t="s">
        <v>46</v>
      </c>
      <c r="C175" s="81">
        <f>SUM(C172:C174)</f>
        <v>48.333333333333329</v>
      </c>
      <c r="E175" s="118"/>
    </row>
    <row r="176" spans="1:9">
      <c r="A176" s="13"/>
      <c r="C176" s="15"/>
      <c r="E176" s="74"/>
    </row>
    <row r="177" spans="1:9">
      <c r="A177" s="13"/>
      <c r="B177" s="106" t="s">
        <v>199</v>
      </c>
      <c r="C177" s="27">
        <f>I26+I47+I73+I91+I119+I145+I163</f>
        <v>2.75</v>
      </c>
      <c r="E177" s="74"/>
      <c r="I177" s="105"/>
    </row>
    <row r="178" spans="1:9">
      <c r="A178" s="13"/>
      <c r="B178" s="9"/>
      <c r="C178" s="17">
        <f>C175+C177</f>
        <v>51.083333333333329</v>
      </c>
      <c r="E178" s="74"/>
    </row>
    <row r="179" spans="1:9">
      <c r="A179" s="13"/>
      <c r="B179" s="9"/>
      <c r="C179" s="15"/>
      <c r="E179" s="74"/>
    </row>
    <row r="180" spans="1:9">
      <c r="A180" s="13"/>
      <c r="B180" s="202"/>
      <c r="C180" s="202"/>
      <c r="D180" s="202"/>
      <c r="E180" s="202"/>
      <c r="F180" s="202"/>
      <c r="G180" s="202"/>
      <c r="H180" s="202"/>
      <c r="I180" s="202"/>
    </row>
    <row r="185" spans="1:9">
      <c r="F185" s="148"/>
    </row>
  </sheetData>
  <mergeCells count="128">
    <mergeCell ref="B94:I94"/>
    <mergeCell ref="B167:I167"/>
    <mergeCell ref="B169:C169"/>
    <mergeCell ref="E169:F169"/>
    <mergeCell ref="B166:G166"/>
    <mergeCell ref="H166:I166"/>
    <mergeCell ref="B57:H57"/>
    <mergeCell ref="B58:F58"/>
    <mergeCell ref="B63:F63"/>
    <mergeCell ref="B80:F80"/>
    <mergeCell ref="B81:F81"/>
    <mergeCell ref="H69:I69"/>
    <mergeCell ref="F74:H74"/>
    <mergeCell ref="B77:H77"/>
    <mergeCell ref="B78:F78"/>
    <mergeCell ref="B79:F79"/>
    <mergeCell ref="H103:I103"/>
    <mergeCell ref="F164:H164"/>
    <mergeCell ref="H130:I130"/>
    <mergeCell ref="B130:F130"/>
    <mergeCell ref="H140:I140"/>
    <mergeCell ref="B131:F131"/>
    <mergeCell ref="B125:C125"/>
    <mergeCell ref="E125:F125"/>
    <mergeCell ref="B61:F61"/>
    <mergeCell ref="B62:F62"/>
    <mergeCell ref="H56:I56"/>
    <mergeCell ref="B64:F64"/>
    <mergeCell ref="B65:F65"/>
    <mergeCell ref="H58:I64"/>
    <mergeCell ref="B17:F17"/>
    <mergeCell ref="B18:E18"/>
    <mergeCell ref="B19:F19"/>
    <mergeCell ref="B20:E20"/>
    <mergeCell ref="H23:I25"/>
    <mergeCell ref="H31:I36"/>
    <mergeCell ref="B31:F31"/>
    <mergeCell ref="B33:F33"/>
    <mergeCell ref="B34:F34"/>
    <mergeCell ref="B30:H30"/>
    <mergeCell ref="H16:I20"/>
    <mergeCell ref="H22:I22"/>
    <mergeCell ref="B32:F32"/>
    <mergeCell ref="E22:F25"/>
    <mergeCell ref="B102:H102"/>
    <mergeCell ref="B110:F110"/>
    <mergeCell ref="B122:G122"/>
    <mergeCell ref="H122:I122"/>
    <mergeCell ref="H41:I41"/>
    <mergeCell ref="H42:I46"/>
    <mergeCell ref="B35:F35"/>
    <mergeCell ref="B36:F36"/>
    <mergeCell ref="B37:F37"/>
    <mergeCell ref="B83:F83"/>
    <mergeCell ref="H78:I78"/>
    <mergeCell ref="H50:I50"/>
    <mergeCell ref="B50:G50"/>
    <mergeCell ref="B56:G56"/>
    <mergeCell ref="B82:F82"/>
    <mergeCell ref="B38:F38"/>
    <mergeCell ref="B39:F39"/>
    <mergeCell ref="F48:H48"/>
    <mergeCell ref="B51:H51"/>
    <mergeCell ref="E53:F53"/>
    <mergeCell ref="B59:F59"/>
    <mergeCell ref="B60:F60"/>
    <mergeCell ref="H70:H72"/>
    <mergeCell ref="H79:I83"/>
    <mergeCell ref="H151:I156"/>
    <mergeCell ref="B150:F150"/>
    <mergeCell ref="B151:F151"/>
    <mergeCell ref="B152:F152"/>
    <mergeCell ref="H141:I144"/>
    <mergeCell ref="B132:F132"/>
    <mergeCell ref="B133:F133"/>
    <mergeCell ref="B134:F134"/>
    <mergeCell ref="B135:F135"/>
    <mergeCell ref="B136:F136"/>
    <mergeCell ref="B137:F137"/>
    <mergeCell ref="H131:I136"/>
    <mergeCell ref="B180:I180"/>
    <mergeCell ref="H7:I7"/>
    <mergeCell ref="H14:I14"/>
    <mergeCell ref="B7:G7"/>
    <mergeCell ref="B14:G14"/>
    <mergeCell ref="B29:G29"/>
    <mergeCell ref="H29:I29"/>
    <mergeCell ref="F146:H146"/>
    <mergeCell ref="B15:H15"/>
    <mergeCell ref="H150:I150"/>
    <mergeCell ref="H161:I161"/>
    <mergeCell ref="F27:H27"/>
    <mergeCell ref="B103:F103"/>
    <mergeCell ref="B104:F104"/>
    <mergeCell ref="B106:F106"/>
    <mergeCell ref="B107:F107"/>
    <mergeCell ref="B108:F108"/>
    <mergeCell ref="B155:F155"/>
    <mergeCell ref="B156:F156"/>
    <mergeCell ref="B157:F157"/>
    <mergeCell ref="B153:F153"/>
    <mergeCell ref="B154:F154"/>
    <mergeCell ref="B128:G128"/>
    <mergeCell ref="B149:H149"/>
    <mergeCell ref="H128:I128"/>
    <mergeCell ref="B148:G148"/>
    <mergeCell ref="H148:I148"/>
    <mergeCell ref="B138:F138"/>
    <mergeCell ref="B129:H129"/>
    <mergeCell ref="B76:G76"/>
    <mergeCell ref="H76:I76"/>
    <mergeCell ref="B95:G95"/>
    <mergeCell ref="H95:I95"/>
    <mergeCell ref="B101:G101"/>
    <mergeCell ref="H101:I101"/>
    <mergeCell ref="B109:F109"/>
    <mergeCell ref="H104:I111"/>
    <mergeCell ref="B105:F105"/>
    <mergeCell ref="H113:I113"/>
    <mergeCell ref="H114:I118"/>
    <mergeCell ref="F120:H120"/>
    <mergeCell ref="H85:I85"/>
    <mergeCell ref="F92:H92"/>
    <mergeCell ref="H86:I90"/>
    <mergeCell ref="B96:H96"/>
    <mergeCell ref="B98:C98"/>
    <mergeCell ref="B123:H123"/>
    <mergeCell ref="E98:F98"/>
  </mergeCells>
  <pageMargins left="0.7" right="0.7" top="0.75" bottom="0.75" header="0.3" footer="0.3"/>
  <pageSetup scale="60" fitToHeight="4" orientation="portrait"/>
  <headerFooter>
    <oddHeader>&amp;C&amp;"-,Bold"&amp;18Green Belt Virtual Agenda  &amp;16
&amp;"-,Regular"&amp;11with Virtual Capstone</oddHeader>
    <oddFooter>&amp;LPowered by OpusWorks&amp;14®&amp;C© All Rights Reserved, the Quality Group, 1994 - 2013</oddFooter>
  </headerFooter>
  <rowBreaks count="3" manualBreakCount="3">
    <brk id="55" max="16383" man="1"/>
    <brk id="121" max="16383" man="1"/>
    <brk id="178" max="16383" man="1"/>
  </rowBreaks>
  <colBreaks count="1" manualBreakCount="1">
    <brk id="12"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4"/>
  <sheetViews>
    <sheetView topLeftCell="A29" workbookViewId="0">
      <selection activeCell="F58" sqref="F58"/>
    </sheetView>
  </sheetViews>
  <sheetFormatPr baseColWidth="10" defaultColWidth="8.83203125" defaultRowHeight="14" x14ac:dyDescent="0"/>
  <cols>
    <col min="1" max="1" width="45.1640625" customWidth="1"/>
  </cols>
  <sheetData>
    <row r="1" spans="1:2" ht="14.5" customHeight="1">
      <c r="A1" s="2" t="s">
        <v>75</v>
      </c>
      <c r="B1" s="2" t="s">
        <v>76</v>
      </c>
    </row>
    <row r="2" spans="1:2">
      <c r="A2" s="6" t="s">
        <v>67</v>
      </c>
      <c r="B2" s="4">
        <v>30</v>
      </c>
    </row>
    <row r="3" spans="1:2">
      <c r="A3" s="5" t="s">
        <v>64</v>
      </c>
      <c r="B3" s="4">
        <v>60</v>
      </c>
    </row>
    <row r="4" spans="1:2">
      <c r="A4" s="3" t="s">
        <v>27</v>
      </c>
      <c r="B4" s="4">
        <v>40</v>
      </c>
    </row>
    <row r="5" spans="1:2">
      <c r="A5" s="6" t="s">
        <v>36</v>
      </c>
      <c r="B5" s="4">
        <v>60</v>
      </c>
    </row>
    <row r="6" spans="1:2">
      <c r="A6" s="5" t="s">
        <v>61</v>
      </c>
      <c r="B6" s="4">
        <v>75</v>
      </c>
    </row>
    <row r="7" spans="1:2">
      <c r="A7" s="5" t="s">
        <v>58</v>
      </c>
      <c r="B7" s="4">
        <v>90</v>
      </c>
    </row>
    <row r="8" spans="1:2">
      <c r="A8" s="6" t="s">
        <v>57</v>
      </c>
      <c r="B8" s="4">
        <v>30</v>
      </c>
    </row>
    <row r="9" spans="1:2">
      <c r="A9" s="3" t="s">
        <v>39</v>
      </c>
      <c r="B9" s="4">
        <v>45</v>
      </c>
    </row>
    <row r="10" spans="1:2">
      <c r="A10" s="3" t="s">
        <v>40</v>
      </c>
      <c r="B10" s="4">
        <v>45</v>
      </c>
    </row>
    <row r="11" spans="1:2">
      <c r="A11" s="6" t="s">
        <v>52</v>
      </c>
      <c r="B11" s="4">
        <v>60</v>
      </c>
    </row>
    <row r="12" spans="1:2">
      <c r="A12" s="6" t="s">
        <v>54</v>
      </c>
      <c r="B12" s="4" t="s">
        <v>55</v>
      </c>
    </row>
    <row r="13" spans="1:2">
      <c r="A13" s="6" t="s">
        <v>51</v>
      </c>
      <c r="B13" s="4">
        <v>25</v>
      </c>
    </row>
    <row r="14" spans="1:2">
      <c r="A14" s="6" t="s">
        <v>69</v>
      </c>
      <c r="B14" s="4">
        <v>20</v>
      </c>
    </row>
    <row r="15" spans="1:2">
      <c r="A15" s="3" t="s">
        <v>28</v>
      </c>
      <c r="B15" s="4">
        <v>30</v>
      </c>
    </row>
    <row r="16" spans="1:2">
      <c r="A16" s="6" t="s">
        <v>72</v>
      </c>
      <c r="B16" s="4">
        <v>30</v>
      </c>
    </row>
    <row r="17" spans="1:2">
      <c r="A17" s="5" t="s">
        <v>53</v>
      </c>
      <c r="B17" s="4">
        <v>45</v>
      </c>
    </row>
    <row r="18" spans="1:2">
      <c r="A18" s="5" t="s">
        <v>66</v>
      </c>
      <c r="B18" s="4">
        <v>135</v>
      </c>
    </row>
    <row r="19" spans="1:2">
      <c r="A19" s="5" t="s">
        <v>60</v>
      </c>
      <c r="B19" s="4">
        <v>90</v>
      </c>
    </row>
    <row r="20" spans="1:2">
      <c r="A20" s="5" t="s">
        <v>63</v>
      </c>
      <c r="B20" s="4" t="s">
        <v>55</v>
      </c>
    </row>
    <row r="21" spans="1:2">
      <c r="A21" s="3" t="s">
        <v>33</v>
      </c>
      <c r="B21" s="4">
        <v>45</v>
      </c>
    </row>
    <row r="22" spans="1:2">
      <c r="A22" s="6" t="s">
        <v>41</v>
      </c>
      <c r="B22" s="4">
        <v>30</v>
      </c>
    </row>
    <row r="23" spans="1:2">
      <c r="A23" s="5" t="s">
        <v>49</v>
      </c>
      <c r="B23" s="4">
        <v>45</v>
      </c>
    </row>
    <row r="24" spans="1:2">
      <c r="A24" s="5" t="s">
        <v>48</v>
      </c>
      <c r="B24" s="4">
        <v>60</v>
      </c>
    </row>
    <row r="25" spans="1:2">
      <c r="A25" s="7" t="s">
        <v>15</v>
      </c>
      <c r="B25" s="4">
        <v>20</v>
      </c>
    </row>
    <row r="26" spans="1:2">
      <c r="A26" s="6" t="s">
        <v>23</v>
      </c>
      <c r="B26" s="4">
        <v>45</v>
      </c>
    </row>
    <row r="27" spans="1:2">
      <c r="A27" s="6" t="s">
        <v>74</v>
      </c>
      <c r="B27" s="4">
        <v>55</v>
      </c>
    </row>
    <row r="28" spans="1:2">
      <c r="A28" s="6" t="s">
        <v>50</v>
      </c>
      <c r="B28" s="4">
        <v>30</v>
      </c>
    </row>
    <row r="29" spans="1:2">
      <c r="A29" s="5" t="s">
        <v>1</v>
      </c>
      <c r="B29" s="4">
        <v>45</v>
      </c>
    </row>
    <row r="30" spans="1:2">
      <c r="A30" s="5" t="s">
        <v>59</v>
      </c>
      <c r="B30" s="4">
        <v>60</v>
      </c>
    </row>
    <row r="31" spans="1:2">
      <c r="A31" s="5" t="s">
        <v>62</v>
      </c>
      <c r="B31" s="4">
        <v>75</v>
      </c>
    </row>
    <row r="32" spans="1:2">
      <c r="A32" s="3" t="s">
        <v>2</v>
      </c>
      <c r="B32" s="4">
        <v>55</v>
      </c>
    </row>
    <row r="33" spans="1:2">
      <c r="A33" s="1" t="s">
        <v>9</v>
      </c>
      <c r="B33" s="4">
        <v>30</v>
      </c>
    </row>
    <row r="34" spans="1:2">
      <c r="A34" s="6" t="s">
        <v>25</v>
      </c>
      <c r="B34" s="4">
        <v>45</v>
      </c>
    </row>
    <row r="35" spans="1:2">
      <c r="A35" s="6" t="s">
        <v>21</v>
      </c>
      <c r="B35" s="4">
        <v>40</v>
      </c>
    </row>
    <row r="36" spans="1:2">
      <c r="A36" s="6" t="s">
        <v>22</v>
      </c>
      <c r="B36" s="4">
        <v>60</v>
      </c>
    </row>
    <row r="37" spans="1:2">
      <c r="A37" s="5" t="s">
        <v>65</v>
      </c>
      <c r="B37" s="4">
        <v>40</v>
      </c>
    </row>
    <row r="38" spans="1:2">
      <c r="A38" s="3" t="s">
        <v>17</v>
      </c>
      <c r="B38" s="4">
        <v>45</v>
      </c>
    </row>
    <row r="39" spans="1:2">
      <c r="A39" s="1" t="s">
        <v>18</v>
      </c>
      <c r="B39" s="4">
        <v>40</v>
      </c>
    </row>
    <row r="40" spans="1:2">
      <c r="A40" s="6" t="s">
        <v>56</v>
      </c>
      <c r="B40" s="4">
        <v>45</v>
      </c>
    </row>
    <row r="41" spans="1:2">
      <c r="A41" s="6" t="s">
        <v>24</v>
      </c>
      <c r="B41" s="4">
        <v>60</v>
      </c>
    </row>
    <row r="42" spans="1:2">
      <c r="A42" s="3" t="s">
        <v>13</v>
      </c>
      <c r="B42" s="4">
        <v>30</v>
      </c>
    </row>
    <row r="43" spans="1:2">
      <c r="A43" s="6" t="s">
        <v>73</v>
      </c>
      <c r="B43" s="4">
        <v>60</v>
      </c>
    </row>
    <row r="44" spans="1:2">
      <c r="A44" s="3" t="s">
        <v>20</v>
      </c>
      <c r="B44" s="4">
        <v>30</v>
      </c>
    </row>
    <row r="45" spans="1:2">
      <c r="A45" s="3" t="s">
        <v>38</v>
      </c>
      <c r="B45" s="4">
        <v>30</v>
      </c>
    </row>
    <row r="46" spans="1:2">
      <c r="A46" s="5" t="s">
        <v>42</v>
      </c>
      <c r="B46" s="4">
        <v>40</v>
      </c>
    </row>
    <row r="47" spans="1:2">
      <c r="A47" s="6" t="s">
        <v>7</v>
      </c>
      <c r="B47" s="4">
        <v>15</v>
      </c>
    </row>
    <row r="48" spans="1:2">
      <c r="A48" s="3" t="s">
        <v>0</v>
      </c>
      <c r="B48" s="4">
        <v>60</v>
      </c>
    </row>
    <row r="49" spans="1:2">
      <c r="A49" s="6" t="s">
        <v>71</v>
      </c>
      <c r="B49" s="4">
        <v>20</v>
      </c>
    </row>
    <row r="50" spans="1:2">
      <c r="A50" s="6" t="s">
        <v>34</v>
      </c>
      <c r="B50" s="4">
        <v>25</v>
      </c>
    </row>
    <row r="51" spans="1:2">
      <c r="A51" s="6" t="s">
        <v>68</v>
      </c>
      <c r="B51" s="4">
        <v>20</v>
      </c>
    </row>
    <row r="52" spans="1:2">
      <c r="A52" s="3" t="s">
        <v>5</v>
      </c>
      <c r="B52" s="4">
        <v>75</v>
      </c>
    </row>
    <row r="53" spans="1:2">
      <c r="A53" s="6" t="s">
        <v>16</v>
      </c>
      <c r="B53" s="4">
        <v>35</v>
      </c>
    </row>
    <row r="54" spans="1:2">
      <c r="A54" s="6" t="s">
        <v>70</v>
      </c>
      <c r="B54" s="4">
        <v>20</v>
      </c>
    </row>
  </sheetData>
  <pageMargins left="0.7" right="0.7" top="0.75" bottom="0.75" header="0.3" footer="0.3"/>
  <pageSetup scale="87"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ClassDates</vt:lpstr>
      <vt:lpstr>VBlackB_CS</vt:lpstr>
      <vt:lpstr>VGreenB_CS</vt:lpstr>
      <vt:lpstr>Times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jbest</dc:creator>
  <cp:lastModifiedBy>Chris Hayes</cp:lastModifiedBy>
  <cp:lastPrinted>2014-08-04T18:56:58Z</cp:lastPrinted>
  <dcterms:created xsi:type="dcterms:W3CDTF">2012-12-06T22:48:04Z</dcterms:created>
  <dcterms:modified xsi:type="dcterms:W3CDTF">2015-09-04T19:45:32Z</dcterms:modified>
</cp:coreProperties>
</file>